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6849598F-191F-4B03-97E6-644937218D76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TOTAL 2025B" sheetId="8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IntlFixupTable1" hidden="1">#REF!</definedName>
    <definedName name="d">[1]Scenarios!$N$4</definedName>
    <definedName name="EV__LASTREFTIME__" hidden="1">43971.6021412037</definedName>
    <definedName name="TRX_capex_costs">[1]Technical_basecase!$D$434:$M$435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8" l="1"/>
  <c r="O44" i="8"/>
  <c r="J48" i="8"/>
  <c r="O50" i="8"/>
  <c r="H41" i="8"/>
  <c r="J43" i="8"/>
  <c r="N47" i="8"/>
  <c r="F50" i="8"/>
  <c r="N41" i="8"/>
  <c r="F44" i="8"/>
  <c r="O51" i="8"/>
  <c r="O49" i="8"/>
  <c r="O48" i="8"/>
  <c r="M47" i="8"/>
  <c r="O43" i="8"/>
  <c r="M41" i="8"/>
  <c r="J51" i="8"/>
  <c r="I47" i="8"/>
  <c r="J44" i="8"/>
  <c r="J42" i="8"/>
  <c r="F49" i="8"/>
  <c r="F45" i="8"/>
  <c r="L41" i="8"/>
  <c r="J50" i="8"/>
  <c r="J49" i="8"/>
  <c r="H47" i="8"/>
  <c r="G47" i="8"/>
  <c r="J45" i="8"/>
  <c r="I41" i="8"/>
  <c r="E47" i="8"/>
  <c r="D47" i="8"/>
  <c r="F51" i="8"/>
  <c r="F43" i="8"/>
  <c r="E41" i="8"/>
  <c r="D41" i="8"/>
  <c r="C41" i="8"/>
  <c r="F48" i="8"/>
  <c r="L47" i="8"/>
  <c r="G41" i="8"/>
  <c r="O42" i="8"/>
  <c r="C47" i="8"/>
  <c r="F42" i="8"/>
  <c r="O47" i="8" l="1"/>
  <c r="J41" i="8"/>
  <c r="K43" i="8"/>
  <c r="P43" i="8" s="1"/>
  <c r="K44" i="8"/>
  <c r="P44" i="8" s="1"/>
  <c r="K51" i="8"/>
  <c r="P51" i="8" s="1"/>
  <c r="K50" i="8"/>
  <c r="P50" i="8" s="1"/>
  <c r="O41" i="8"/>
  <c r="K49" i="8"/>
  <c r="P49" i="8" s="1"/>
  <c r="J47" i="8"/>
  <c r="K45" i="8"/>
  <c r="P45" i="8" s="1"/>
  <c r="F41" i="8"/>
  <c r="K42" i="8"/>
  <c r="F47" i="8"/>
  <c r="K48" i="8"/>
  <c r="P48" i="8" l="1"/>
  <c r="P47" i="8" s="1"/>
  <c r="K47" i="8"/>
  <c r="K41" i="8"/>
  <c r="P42" i="8"/>
  <c r="P41" i="8" s="1"/>
  <c r="C22" i="8" l="1"/>
  <c r="E22" i="8"/>
  <c r="C23" i="8"/>
  <c r="E23" i="8"/>
  <c r="C24" i="8"/>
  <c r="E24" i="8"/>
  <c r="C25" i="8"/>
  <c r="E25" i="8"/>
  <c r="E21" i="8"/>
  <c r="C21" i="8"/>
  <c r="J25" i="8" l="1"/>
  <c r="J24" i="8"/>
  <c r="J23" i="8"/>
  <c r="J22" i="8"/>
  <c r="J21" i="8"/>
  <c r="J18" i="8"/>
  <c r="J17" i="8"/>
  <c r="J16" i="8"/>
  <c r="J15" i="8"/>
  <c r="J14" i="8"/>
  <c r="G20" i="8"/>
  <c r="J20" i="8" s="1"/>
  <c r="E20" i="8"/>
  <c r="C20" i="8"/>
  <c r="G13" i="8"/>
  <c r="J13" i="8" s="1"/>
  <c r="E13" i="8"/>
  <c r="C13" i="8"/>
  <c r="K35" i="8"/>
  <c r="K34" i="8"/>
  <c r="K31" i="8"/>
  <c r="K30" i="8"/>
  <c r="K29" i="8"/>
  <c r="J32" i="8"/>
  <c r="F32" i="8"/>
  <c r="F25" i="8"/>
  <c r="F24" i="8"/>
  <c r="F23" i="8"/>
  <c r="F22" i="8"/>
  <c r="F21" i="8"/>
  <c r="F18" i="8"/>
  <c r="F17" i="8"/>
  <c r="F16" i="8"/>
  <c r="F15" i="8"/>
  <c r="F14" i="8"/>
  <c r="K24" i="8" l="1"/>
  <c r="K14" i="8"/>
  <c r="K16" i="8"/>
  <c r="K18" i="8"/>
  <c r="K22" i="8"/>
  <c r="K15" i="8"/>
  <c r="K21" i="8"/>
  <c r="K25" i="8"/>
  <c r="K17" i="8"/>
  <c r="K23" i="8"/>
  <c r="F20" i="8"/>
  <c r="K20" i="8" s="1"/>
  <c r="K32" i="8"/>
  <c r="F13" i="8"/>
  <c r="K13" i="8" s="1"/>
</calcChain>
</file>

<file path=xl/sharedStrings.xml><?xml version="1.0" encoding="utf-8"?>
<sst xmlns="http://schemas.openxmlformats.org/spreadsheetml/2006/main" count="101" uniqueCount="68">
  <si>
    <t>Α.</t>
  </si>
  <si>
    <t>Συνδέσεις Κινητής Τηλεφωνίας</t>
  </si>
  <si>
    <t>Συμβόλαιο (Σ)</t>
  </si>
  <si>
    <t>Καρτοκινητή (Κ)</t>
  </si>
  <si>
    <t>Ιδιώτες</t>
  </si>
  <si>
    <t>Επαγγελματίες</t>
  </si>
  <si>
    <t>Σύνολο Σ</t>
  </si>
  <si>
    <t>Σύνολο Κ</t>
  </si>
  <si>
    <t>Σύνολο Σ+Κ</t>
  </si>
  <si>
    <t>1.</t>
  </si>
  <si>
    <t>Εγγεγραμμένες συνδέσεις</t>
  </si>
  <si>
    <t>1.1</t>
  </si>
  <si>
    <t>Κινητή τηλεφωνία</t>
  </si>
  <si>
    <t>1.2</t>
  </si>
  <si>
    <t>Datacards</t>
  </si>
  <si>
    <t>1.3</t>
  </si>
  <si>
    <t>M2M</t>
  </si>
  <si>
    <t>1.4</t>
  </si>
  <si>
    <t>Homezone</t>
  </si>
  <si>
    <t>1.5</t>
  </si>
  <si>
    <t>Λοιπά</t>
  </si>
  <si>
    <t>2.</t>
  </si>
  <si>
    <t>Ενεργές συνδέσεις</t>
  </si>
  <si>
    <t>2.1</t>
  </si>
  <si>
    <t>2.2</t>
  </si>
  <si>
    <t>3.</t>
  </si>
  <si>
    <t>Μετακινήσεις</t>
  </si>
  <si>
    <t>3.1</t>
  </si>
  <si>
    <t>3.2</t>
  </si>
  <si>
    <t>Αποσυνδέσεις από το δίκτυο</t>
  </si>
  <si>
    <t>3.3</t>
  </si>
  <si>
    <t>Νέες συνδέσεις στο δίκτυο</t>
  </si>
  <si>
    <t>3.4</t>
  </si>
  <si>
    <t>3.5</t>
  </si>
  <si>
    <t>3.6</t>
  </si>
  <si>
    <t>3.7</t>
  </si>
  <si>
    <t>3.8</t>
  </si>
  <si>
    <t>Β.</t>
  </si>
  <si>
    <t>Συνδέσεις Κινητής Ευρυζωνικότητας</t>
  </si>
  <si>
    <t>&lt;4G</t>
  </si>
  <si>
    <t>Datacard</t>
  </si>
  <si>
    <t>Βασικό πρόγραμμα φωνής &amp; πρόσβαση στο Διαδίκτυο με ανά μονάδα χρέωση (βάσει τιμοκαταλόγου)</t>
  </si>
  <si>
    <t>Βασικό πρόγραμμα που περιλαμβάνει και πρόσβαση στο Διαδίκτυο με μια ενιαία χρέωση (bundle)</t>
  </si>
  <si>
    <t>Συνδέσεις κινητής</t>
  </si>
  <si>
    <t>Εταιρεία</t>
  </si>
  <si>
    <t>Αριθμός Μητρώου</t>
  </si>
  <si>
    <t>Περίοδος αναφοράς (έτος και τρίμηνο)</t>
  </si>
  <si>
    <t>01-004</t>
  </si>
  <si>
    <t>92-001</t>
  </si>
  <si>
    <t>97-001</t>
  </si>
  <si>
    <t>2.3</t>
  </si>
  <si>
    <t>2.4</t>
  </si>
  <si>
    <t>2.5</t>
  </si>
  <si>
    <t>Αποχωρήσεις εντός δικτύου 
(συμβόλαιο σε καρτοκινητή/καρτοκινητή σε συμβόλαιο)</t>
  </si>
  <si>
    <t>Προσθήκες εντός δικτύου 
(καρτοκινητή σε συμβόλαιο/συμβόλαιο σε καρτοκινητή)</t>
  </si>
  <si>
    <t>Ημερομηνία υποβολής</t>
  </si>
  <si>
    <t>Υπεύθυνος επικοινωνίας</t>
  </si>
  <si>
    <t>Ιδιώτες - Συμβόλαιο (Σ)</t>
  </si>
  <si>
    <t>Σύνολο Σ Ιδιώτες</t>
  </si>
  <si>
    <t>Επαγγελματίες - Συμβόλαιο (Σ)</t>
  </si>
  <si>
    <t>Σύνολο Σ Επαγγελματίες</t>
  </si>
  <si>
    <t>Πακέτο δεδομένων Διαδικτύου επιπρόσθετο σε βασικό πρόγραμμα κινητής (add-on)</t>
  </si>
  <si>
    <t>MNOs</t>
  </si>
  <si>
    <t>Συνδέσεις στο τέλος του τριμήνου, ανεξαρτήτως  χρήσης υπηρεσίας δεδομένων κατά το τρίμηνο αναφοράς, μέσα από:</t>
  </si>
  <si>
    <t>Συνδέσεις στο τέλος του τριμήνου, που έχουν κάνει χρήση υπηρεσίας δεδομένων κατά το τρίμηνο αναφοράς, μέσα από:</t>
  </si>
  <si>
    <t xml:space="preserve">4G </t>
  </si>
  <si>
    <t xml:space="preserve">5G </t>
  </si>
  <si>
    <t>Έκδοση 2024-10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</si>
</sst>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  <numFmt numFmtId="189" formatCode="dd\ /\ mm\ /\ yyyy"/>
  </numFmts>
  <fonts count="6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0"/>
      <name val="Tahoma"/>
      <family val="2"/>
      <charset val="161"/>
    </font>
    <font>
      <sz val="10"/>
      <color theme="3" tint="0.59999389629810485"/>
      <name val="Tahoma"/>
      <family val="2"/>
      <charset val="161"/>
    </font>
    <font>
      <sz val="10"/>
      <name val="Tahoma"/>
      <family val="2"/>
      <charset val="161"/>
    </font>
    <font>
      <b/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0" tint="-0.34998626667073579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sz val="1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0"/>
      <name val="MgAntiqueLight"/>
    </font>
    <font>
      <sz val="8"/>
      <name val="MgAntique"/>
    </font>
    <font>
      <u/>
      <sz val="10"/>
      <name val="Arial"/>
      <family val="2"/>
    </font>
    <font>
      <sz val="11"/>
      <name val="돋움"/>
      <family val="3"/>
      <charset val="129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9"/>
      <color theme="2" tint="-0.499984740745262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b/>
      <sz val="14"/>
      <color theme="2" tint="-0.499984740745262"/>
      <name val="Tahoma"/>
      <family val="2"/>
      <charset val="161"/>
    </font>
    <font>
      <b/>
      <sz val="9"/>
      <color theme="0"/>
      <name val="Tahoma"/>
      <family val="2"/>
      <charset val="161"/>
    </font>
  </fonts>
  <fills count="4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fgColor theme="2" tint="-0.2499465926084170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0" tint="-0.249977111117893"/>
      </right>
      <top/>
      <bottom style="medium">
        <color theme="2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2" tint="-0.249977111117893"/>
      </bottom>
      <diagonal/>
    </border>
    <border>
      <left style="medium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249977111117893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/>
      <top style="medium">
        <color theme="2" tint="-0.249977111117893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2" tint="-0.249977111117893"/>
      </top>
      <bottom style="thin">
        <color theme="0" tint="-0.14999847407452621"/>
      </bottom>
      <diagonal/>
    </border>
    <border>
      <left style="thin">
        <color theme="2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86">
    <xf numFmtId="0" fontId="0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3" fillId="0" borderId="0"/>
    <xf numFmtId="0" fontId="1" fillId="0" borderId="0"/>
    <xf numFmtId="0" fontId="15" fillId="0" borderId="0"/>
    <xf numFmtId="0" fontId="17" fillId="0" borderId="0"/>
    <xf numFmtId="0" fontId="18" fillId="0" borderId="0"/>
    <xf numFmtId="0" fontId="15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4" fontId="21" fillId="0" borderId="0" applyFont="0" applyFill="0" applyBorder="0" applyAlignment="0" applyProtection="0">
      <alignment vertical="center"/>
    </xf>
    <xf numFmtId="164" fontId="22" fillId="0" borderId="16" applyNumberFormat="0" applyFill="0" applyBorder="0" applyAlignment="0" applyProtection="0">
      <alignment horizontal="center" vertical="center"/>
    </xf>
    <xf numFmtId="0" fontId="16" fillId="0" borderId="0"/>
    <xf numFmtId="165" fontId="15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5" fillId="0" borderId="0"/>
    <xf numFmtId="0" fontId="19" fillId="0" borderId="0"/>
    <xf numFmtId="0" fontId="23" fillId="0" borderId="0"/>
    <xf numFmtId="0" fontId="24" fillId="0" borderId="0"/>
    <xf numFmtId="0" fontId="15" fillId="0" borderId="0"/>
    <xf numFmtId="0" fontId="1" fillId="0" borderId="0">
      <alignment vertical="top"/>
    </xf>
    <xf numFmtId="43" fontId="1" fillId="0" borderId="0" applyFont="0" applyFill="0" applyBorder="0" applyAlignment="0" applyProtection="0"/>
    <xf numFmtId="0" fontId="25" fillId="0" borderId="0"/>
    <xf numFmtId="0" fontId="26" fillId="0" borderId="0"/>
    <xf numFmtId="0" fontId="26" fillId="0" borderId="0"/>
    <xf numFmtId="0" fontId="19" fillId="0" borderId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9" borderId="0" applyNumberFormat="0" applyBorder="0" applyAlignment="0" applyProtection="0"/>
    <xf numFmtId="0" fontId="29" fillId="0" borderId="17" applyNumberFormat="0" applyFill="0" applyAlignment="0" applyProtection="0"/>
    <xf numFmtId="0" fontId="30" fillId="13" borderId="0" applyNumberFormat="0" applyBorder="0" applyAlignment="0" applyProtection="0"/>
    <xf numFmtId="0" fontId="31" fillId="0" borderId="0" applyNumberFormat="0" applyAlignment="0">
      <alignment vertical="center"/>
    </xf>
    <xf numFmtId="0" fontId="32" fillId="0" borderId="0" applyNumberFormat="0" applyAlignment="0">
      <alignment vertical="center"/>
    </xf>
    <xf numFmtId="0" fontId="33" fillId="30" borderId="18" applyNumberFormat="0" applyAlignment="0" applyProtection="0"/>
    <xf numFmtId="166" fontId="32" fillId="0" borderId="0" applyNumberFormat="0" applyAlignment="0">
      <alignment vertical="center"/>
    </xf>
    <xf numFmtId="0" fontId="34" fillId="31" borderId="19" applyNumberFormat="0" applyProtection="0">
      <alignment horizontal="center" vertical="center" wrapText="1"/>
    </xf>
    <xf numFmtId="0" fontId="34" fillId="31" borderId="0" applyNumberFormat="0" applyBorder="0" applyProtection="0">
      <alignment horizontal="centerContinuous" vertical="center"/>
    </xf>
    <xf numFmtId="0" fontId="35" fillId="32" borderId="0" applyNumberFormat="0">
      <alignment horizontal="center" vertical="top" wrapText="1"/>
    </xf>
    <xf numFmtId="0" fontId="35" fillId="32" borderId="0" applyNumberFormat="0">
      <alignment horizontal="left" vertical="top" wrapText="1"/>
    </xf>
    <xf numFmtId="0" fontId="35" fillId="32" borderId="0" applyNumberFormat="0">
      <alignment horizontal="centerContinuous" vertical="top"/>
    </xf>
    <xf numFmtId="0" fontId="31" fillId="32" borderId="0" applyNumberFormat="0">
      <alignment horizontal="center" vertical="top" wrapText="1"/>
    </xf>
    <xf numFmtId="0" fontId="35" fillId="33" borderId="0" applyNumberFormat="0">
      <alignment horizontal="center" vertical="top" wrapText="1"/>
    </xf>
    <xf numFmtId="0" fontId="36" fillId="0" borderId="20" applyNumberFormat="0" applyFont="0" applyFill="0" applyAlignment="0" applyProtection="0">
      <alignment horizontal="left"/>
    </xf>
    <xf numFmtId="167" fontId="31" fillId="0" borderId="0" applyFont="0" applyFill="0" applyBorder="0" applyAlignment="0" applyProtection="0">
      <alignment vertical="center"/>
    </xf>
    <xf numFmtId="168" fontId="31" fillId="0" borderId="0" applyFont="0" applyFill="0" applyBorder="0" applyAlignment="0" applyProtection="0">
      <alignment vertical="center"/>
    </xf>
    <xf numFmtId="169" fontId="31" fillId="0" borderId="0" applyFont="0" applyFill="0" applyBorder="0" applyAlignment="0" applyProtection="0">
      <alignment vertical="center"/>
    </xf>
    <xf numFmtId="170" fontId="31" fillId="0" borderId="0" applyFont="0" applyFill="0" applyBorder="0" applyAlignment="0" applyProtection="0">
      <alignment vertical="center"/>
    </xf>
    <xf numFmtId="171" fontId="31" fillId="0" borderId="0" applyFont="0" applyFill="0" applyBorder="0" applyAlignment="0" applyProtection="0">
      <alignment vertical="center"/>
    </xf>
    <xf numFmtId="172" fontId="31" fillId="0" borderId="0" applyFont="0" applyFill="0" applyBorder="0" applyAlignment="0" applyProtection="0">
      <alignment vertical="center"/>
    </xf>
    <xf numFmtId="173" fontId="31" fillId="0" borderId="0" applyFont="0" applyFill="0" applyBorder="0" applyAlignment="0" applyProtection="0">
      <alignment vertical="center"/>
    </xf>
    <xf numFmtId="174" fontId="31" fillId="0" borderId="0" applyFont="0" applyFill="0" applyBorder="0" applyAlignment="0" applyProtection="0">
      <alignment vertical="center"/>
    </xf>
    <xf numFmtId="175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9" fillId="32" borderId="0" applyNumberFormat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horizontal="left"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31" fillId="34" borderId="0" applyNumberFormat="0" applyFont="0" applyBorder="0" applyAlignment="0" applyProtection="0">
      <alignment vertical="center"/>
    </xf>
    <xf numFmtId="0" fontId="47" fillId="0" borderId="17" applyNumberFormat="0" applyFill="0" applyAlignment="0" applyProtection="0"/>
    <xf numFmtId="0" fontId="31" fillId="0" borderId="24" applyNumberFormat="0" applyAlignment="0">
      <alignment vertical="center"/>
    </xf>
    <xf numFmtId="0" fontId="31" fillId="0" borderId="25" applyNumberFormat="0" applyAlignment="0">
      <alignment vertical="center"/>
      <protection locked="0"/>
    </xf>
    <xf numFmtId="183" fontId="31" fillId="35" borderId="25" applyNumberFormat="0" applyAlignment="0">
      <alignment vertical="center"/>
      <protection locked="0"/>
    </xf>
    <xf numFmtId="0" fontId="31" fillId="36" borderId="0" applyNumberFormat="0" applyAlignment="0">
      <alignment vertical="center"/>
    </xf>
    <xf numFmtId="0" fontId="31" fillId="37" borderId="0" applyNumberFormat="0" applyAlignment="0">
      <alignment vertical="center"/>
    </xf>
    <xf numFmtId="0" fontId="31" fillId="36" borderId="0" applyNumberFormat="0" applyAlignment="0">
      <alignment vertical="center"/>
    </xf>
    <xf numFmtId="0" fontId="31" fillId="0" borderId="26" applyNumberFormat="0" applyAlignment="0">
      <alignment vertical="center"/>
      <protection locked="0"/>
    </xf>
    <xf numFmtId="0" fontId="48" fillId="0" borderId="27" applyNumberFormat="0" applyFill="0" applyAlignment="0" applyProtection="0"/>
    <xf numFmtId="0" fontId="49" fillId="0" borderId="0" applyNumberFormat="0" applyFill="0" applyBorder="0" applyProtection="0">
      <alignment horizontal="left" vertical="center"/>
    </xf>
    <xf numFmtId="0" fontId="50" fillId="0" borderId="0" applyNumberFormat="0" applyAlignment="0">
      <alignment vertical="center"/>
    </xf>
    <xf numFmtId="0" fontId="51" fillId="38" borderId="0" applyNumberFormat="0" applyBorder="0" applyAlignment="0" applyProtection="0"/>
    <xf numFmtId="0" fontId="15" fillId="0" borderId="0"/>
    <xf numFmtId="0" fontId="5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183" fontId="31" fillId="0" borderId="0" applyFont="0" applyFill="0" applyBorder="0" applyAlignment="0" applyProtection="0">
      <alignment vertical="center"/>
    </xf>
    <xf numFmtId="166" fontId="31" fillId="0" borderId="0" applyFont="0" applyFill="0" applyBorder="0" applyAlignment="0" applyProtection="0">
      <alignment vertical="center"/>
    </xf>
    <xf numFmtId="183" fontId="31" fillId="0" borderId="0" applyFont="0" applyFill="0" applyBorder="0" applyAlignment="0" applyProtection="0">
      <alignment vertical="center"/>
    </xf>
    <xf numFmtId="0" fontId="31" fillId="39" borderId="0" applyNumberFormat="0" applyFont="0" applyBorder="0" applyAlignment="0" applyProtection="0">
      <alignment vertical="center"/>
    </xf>
    <xf numFmtId="184" fontId="31" fillId="0" borderId="0" applyFont="0" applyFill="0" applyBorder="0" applyAlignment="0" applyProtection="0">
      <alignment horizontal="right" vertical="center"/>
    </xf>
    <xf numFmtId="185" fontId="31" fillId="0" borderId="0" applyFont="0" applyFill="0" applyBorder="0" applyAlignment="0" applyProtection="0">
      <alignment vertical="center"/>
    </xf>
    <xf numFmtId="184" fontId="31" fillId="0" borderId="0" applyFont="0" applyFill="0" applyBorder="0" applyAlignment="0" applyProtection="0">
      <alignment horizontal="right" vertical="center"/>
    </xf>
    <xf numFmtId="0" fontId="53" fillId="0" borderId="0"/>
    <xf numFmtId="0" fontId="54" fillId="0" borderId="0"/>
    <xf numFmtId="0" fontId="36" fillId="0" borderId="28" applyNumberFormat="0" applyFont="0" applyFill="0" applyAlignment="0" applyProtection="0"/>
    <xf numFmtId="0" fontId="34" fillId="31" borderId="29" applyNumberFormat="0" applyBorder="0" applyProtection="0">
      <alignment horizontal="left" wrapText="1"/>
    </xf>
    <xf numFmtId="0" fontId="34" fillId="31" borderId="0" applyNumberFormat="0" applyBorder="0" applyProtection="0">
      <alignment horizontal="left"/>
    </xf>
    <xf numFmtId="0" fontId="35" fillId="0" borderId="0" applyNumberFormat="0" applyFill="0" applyBorder="0">
      <alignment horizontal="left" vertical="center" wrapText="1"/>
    </xf>
    <xf numFmtId="0" fontId="31" fillId="0" borderId="0" applyNumberFormat="0" applyFill="0" applyBorder="0">
      <alignment horizontal="left" vertical="center" wrapText="1" indent="1"/>
    </xf>
    <xf numFmtId="0" fontId="36" fillId="0" borderId="30" applyNumberFormat="0" applyFont="0" applyFill="0" applyAlignment="0" applyProtection="0"/>
    <xf numFmtId="0" fontId="55" fillId="0" borderId="0" applyNumberFormat="0" applyFill="0" applyBorder="0" applyProtection="0">
      <alignment horizontal="left" vertical="center"/>
    </xf>
    <xf numFmtId="4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56" fillId="0" borderId="0" applyNumberFormat="0" applyFill="0" applyBorder="0" applyAlignment="0" applyProtection="0">
      <alignment horizontal="left" vertical="center"/>
    </xf>
    <xf numFmtId="183" fontId="35" fillId="0" borderId="31" applyNumberFormat="0" applyFill="0" applyAlignment="0" applyProtection="0">
      <alignment vertical="center"/>
    </xf>
    <xf numFmtId="183" fontId="31" fillId="0" borderId="32" applyNumberFormat="0" applyFont="0" applyFill="0" applyAlignment="0" applyProtection="0">
      <alignment vertical="center"/>
    </xf>
    <xf numFmtId="0" fontId="31" fillId="11" borderId="0" applyNumberFormat="0" applyFont="0" applyBorder="0" applyAlignment="0" applyProtection="0">
      <alignment vertical="center"/>
    </xf>
    <xf numFmtId="0" fontId="31" fillId="0" borderId="0" applyNumberFormat="0" applyFont="0" applyFill="0" applyAlignment="0" applyProtection="0">
      <alignment vertical="center"/>
    </xf>
    <xf numFmtId="183" fontId="31" fillId="0" borderId="0" applyNumberFormat="0" applyFont="0" applyBorder="0" applyAlignment="0" applyProtection="0">
      <alignment vertical="center"/>
    </xf>
    <xf numFmtId="49" fontId="31" fillId="0" borderId="0" applyFont="0" applyFill="0" applyBorder="0" applyAlignment="0" applyProtection="0">
      <alignment horizontal="center" vertical="center"/>
    </xf>
    <xf numFmtId="0" fontId="57" fillId="0" borderId="0" applyNumberFormat="0" applyFill="0" applyBorder="0" applyAlignment="0" applyProtection="0"/>
    <xf numFmtId="0" fontId="34" fillId="31" borderId="19" applyNumberFormat="0" applyProtection="0">
      <alignment horizontal="left" vertical="center"/>
    </xf>
    <xf numFmtId="183" fontId="35" fillId="0" borderId="0" applyNumberFormat="0" applyFill="0" applyBorder="0" applyAlignment="0" applyProtection="0">
      <alignment vertical="center"/>
    </xf>
    <xf numFmtId="183" fontId="35" fillId="0" borderId="0" applyNumberFormat="0" applyFill="0" applyBorder="0" applyAlignment="0" applyProtection="0">
      <alignment vertical="center"/>
    </xf>
    <xf numFmtId="183" fontId="35" fillId="32" borderId="0" applyNumberFormat="0" applyAlignment="0" applyProtection="0">
      <alignment vertical="center"/>
    </xf>
    <xf numFmtId="0" fontId="31" fillId="0" borderId="0" applyNumberFormat="0" applyFont="0" applyBorder="0" applyAlignment="0" applyProtection="0">
      <alignment vertical="center"/>
    </xf>
    <xf numFmtId="0" fontId="31" fillId="0" borderId="0" applyNumberFormat="0" applyFont="0" applyAlignment="0" applyProtection="0">
      <alignment vertical="center"/>
    </xf>
    <xf numFmtId="0" fontId="58" fillId="0" borderId="0" applyNumberFormat="0" applyFill="0" applyBorder="0" applyAlignment="0" applyProtection="0"/>
    <xf numFmtId="0" fontId="36" fillId="31" borderId="0" applyNumberFormat="0" applyBorder="0" applyProtection="0">
      <alignment horizontal="left"/>
    </xf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>
      <alignment vertical="top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5" fillId="4" borderId="5" xfId="0" applyFont="1" applyFill="1" applyBorder="1" applyAlignment="1">
      <alignment horizontal="centerContinuous" vertical="center"/>
    </xf>
    <xf numFmtId="0" fontId="6" fillId="4" borderId="6" xfId="0" applyFont="1" applyFill="1" applyBorder="1" applyAlignment="1">
      <alignment horizontal="centerContinuous"/>
    </xf>
    <xf numFmtId="0" fontId="5" fillId="4" borderId="7" xfId="0" applyFont="1" applyFill="1" applyBorder="1" applyAlignment="1">
      <alignment horizontal="centerContinuous" vertical="center"/>
    </xf>
    <xf numFmtId="0" fontId="7" fillId="4" borderId="6" xfId="0" applyFont="1" applyFill="1" applyBorder="1" applyAlignment="1">
      <alignment horizontal="centerContinuous"/>
    </xf>
    <xf numFmtId="0" fontId="7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Continuous"/>
    </xf>
    <xf numFmtId="0" fontId="11" fillId="2" borderId="3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vertical="top" wrapText="1"/>
    </xf>
    <xf numFmtId="0" fontId="3" fillId="3" borderId="2" xfId="1" applyFont="1" applyFill="1" applyBorder="1" applyAlignment="1">
      <alignment vertical="center"/>
    </xf>
    <xf numFmtId="0" fontId="9" fillId="7" borderId="3" xfId="1" applyFont="1" applyFill="1" applyBorder="1" applyAlignment="1">
      <alignment horizontal="right" vertical="center" wrapText="1"/>
    </xf>
    <xf numFmtId="3" fontId="8" fillId="6" borderId="15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top" wrapText="1"/>
    </xf>
    <xf numFmtId="3" fontId="8" fillId="8" borderId="15" xfId="1" applyNumberFormat="1" applyFont="1" applyFill="1" applyBorder="1" applyAlignment="1">
      <alignment vertical="center" wrapText="1"/>
    </xf>
    <xf numFmtId="3" fontId="8" fillId="8" borderId="14" xfId="1" applyNumberFormat="1" applyFont="1" applyFill="1" applyBorder="1" applyAlignment="1">
      <alignment vertical="center" wrapText="1"/>
    </xf>
    <xf numFmtId="0" fontId="8" fillId="5" borderId="12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vertical="top" wrapText="1"/>
    </xf>
    <xf numFmtId="0" fontId="2" fillId="5" borderId="8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right" vertical="center"/>
    </xf>
    <xf numFmtId="3" fontId="10" fillId="9" borderId="3" xfId="1" applyNumberFormat="1" applyFont="1" applyFill="1" applyBorder="1" applyAlignment="1">
      <alignment vertical="center"/>
    </xf>
    <xf numFmtId="0" fontId="2" fillId="8" borderId="4" xfId="1" applyFont="1" applyFill="1" applyBorder="1" applyAlignment="1">
      <alignment horizontal="right" vertical="center" wrapText="1"/>
    </xf>
    <xf numFmtId="0" fontId="9" fillId="7" borderId="4" xfId="1" applyFont="1" applyFill="1" applyBorder="1" applyAlignment="1">
      <alignment horizontal="right" vertical="center" wrapText="1"/>
    </xf>
    <xf numFmtId="3" fontId="2" fillId="4" borderId="14" xfId="1" applyNumberFormat="1" applyFont="1" applyFill="1" applyBorder="1" applyAlignment="1">
      <alignment vertical="center" wrapText="1"/>
    </xf>
    <xf numFmtId="3" fontId="2" fillId="8" borderId="3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 applyProtection="1">
      <alignment vertical="center" wrapText="1"/>
      <protection locked="0"/>
    </xf>
    <xf numFmtId="3" fontId="2" fillId="0" borderId="13" xfId="1" applyNumberFormat="1" applyFont="1" applyBorder="1" applyAlignment="1" applyProtection="1">
      <alignment vertical="center"/>
      <protection locked="0"/>
    </xf>
    <xf numFmtId="3" fontId="2" fillId="0" borderId="3" xfId="1" applyNumberFormat="1" applyFont="1" applyBorder="1" applyAlignment="1" applyProtection="1">
      <alignment vertical="center"/>
      <protection locked="0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top" wrapText="1"/>
    </xf>
    <xf numFmtId="0" fontId="61" fillId="0" borderId="0" xfId="1" applyFont="1" applyAlignment="1">
      <alignment horizontal="right" vertical="center"/>
    </xf>
    <xf numFmtId="0" fontId="5" fillId="0" borderId="33" xfId="1" applyFont="1" applyBorder="1" applyAlignment="1" applyProtection="1">
      <alignment horizontal="left" vertical="center"/>
      <protection locked="0"/>
    </xf>
    <xf numFmtId="0" fontId="62" fillId="0" borderId="0" xfId="1" applyFont="1" applyAlignment="1">
      <alignment horizontal="right" vertical="center"/>
    </xf>
    <xf numFmtId="0" fontId="7" fillId="0" borderId="33" xfId="1" applyFont="1" applyBorder="1" applyAlignment="1" applyProtection="1">
      <alignment horizontal="left" vertical="center"/>
      <protection locked="0"/>
    </xf>
    <xf numFmtId="0" fontId="62" fillId="0" borderId="0" xfId="1" applyFont="1" applyAlignment="1">
      <alignment horizontal="left" vertical="center"/>
    </xf>
    <xf numFmtId="3" fontId="2" fillId="8" borderId="3" xfId="1" applyNumberFormat="1" applyFont="1" applyFill="1" applyBorder="1" applyAlignment="1" applyProtection="1">
      <alignment vertical="center"/>
    </xf>
    <xf numFmtId="3" fontId="8" fillId="8" borderId="14" xfId="1" applyNumberFormat="1" applyFont="1" applyFill="1" applyBorder="1" applyAlignment="1" applyProtection="1">
      <alignment vertical="center" wrapText="1"/>
    </xf>
    <xf numFmtId="3" fontId="2" fillId="0" borderId="38" xfId="1" applyNumberFormat="1" applyFont="1" applyFill="1" applyBorder="1" applyAlignment="1" applyProtection="1">
      <alignment vertical="center" wrapText="1"/>
      <protection locked="0"/>
    </xf>
    <xf numFmtId="3" fontId="2" fillId="4" borderId="14" xfId="1" applyNumberFormat="1" applyFont="1" applyFill="1" applyBorder="1" applyAlignment="1" applyProtection="1">
      <alignment vertical="center" wrapText="1"/>
    </xf>
    <xf numFmtId="3" fontId="2" fillId="4" borderId="38" xfId="1" applyNumberFormat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top" wrapText="1"/>
    </xf>
    <xf numFmtId="0" fontId="5" fillId="40" borderId="35" xfId="1" applyFont="1" applyFill="1" applyBorder="1" applyAlignment="1" applyProtection="1">
      <alignment horizontal="center" vertical="center"/>
      <protection locked="0"/>
    </xf>
    <xf numFmtId="189" fontId="7" fillId="0" borderId="33" xfId="1" applyNumberFormat="1" applyFont="1" applyBorder="1" applyAlignment="1" applyProtection="1">
      <alignment horizontal="left" vertical="center"/>
      <protection locked="0"/>
    </xf>
    <xf numFmtId="0" fontId="63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top" wrapText="1"/>
    </xf>
    <xf numFmtId="0" fontId="2" fillId="0" borderId="34" xfId="1" applyFont="1" applyBorder="1" applyAlignment="1" applyProtection="1">
      <alignment vertical="top" wrapText="1"/>
    </xf>
    <xf numFmtId="0" fontId="9" fillId="7" borderId="36" xfId="1" applyFont="1" applyFill="1" applyBorder="1" applyAlignment="1">
      <alignment horizontal="right" vertical="center" wrapText="1"/>
    </xf>
    <xf numFmtId="0" fontId="11" fillId="2" borderId="4" xfId="1" applyFont="1" applyFill="1" applyBorder="1" applyAlignment="1">
      <alignment horizontal="right" vertical="center" wrapText="1"/>
    </xf>
    <xf numFmtId="0" fontId="2" fillId="8" borderId="37" xfId="1" applyFont="1" applyFill="1" applyBorder="1" applyAlignment="1">
      <alignment horizontal="right" vertical="center" wrapText="1"/>
    </xf>
    <xf numFmtId="0" fontId="2" fillId="2" borderId="39" xfId="1" applyFont="1" applyFill="1" applyBorder="1" applyAlignment="1">
      <alignment vertical="top" wrapText="1"/>
    </xf>
    <xf numFmtId="0" fontId="5" fillId="10" borderId="36" xfId="1" applyFont="1" applyFill="1" applyBorder="1" applyAlignment="1">
      <alignment horizontal="right" vertical="center" wrapText="1"/>
    </xf>
    <xf numFmtId="3" fontId="10" fillId="9" borderId="38" xfId="1" applyNumberFormat="1" applyFont="1" applyFill="1" applyBorder="1" applyAlignment="1">
      <alignment vertical="center"/>
    </xf>
    <xf numFmtId="0" fontId="5" fillId="10" borderId="40" xfId="1" applyFont="1" applyFill="1" applyBorder="1" applyAlignment="1">
      <alignment horizontal="right" vertical="center" wrapText="1"/>
    </xf>
    <xf numFmtId="0" fontId="4" fillId="3" borderId="41" xfId="1" applyFont="1" applyFill="1" applyBorder="1" applyAlignment="1">
      <alignment vertical="top" wrapText="1"/>
    </xf>
    <xf numFmtId="0" fontId="2" fillId="5" borderId="12" xfId="1" applyFont="1" applyFill="1" applyBorder="1" applyAlignment="1">
      <alignment horizontal="center" vertical="top" wrapText="1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64" fillId="7" borderId="36" xfId="1" applyFont="1" applyFill="1" applyBorder="1" applyAlignment="1">
      <alignment vertical="center" wrapText="1"/>
    </xf>
    <xf numFmtId="3" fontId="2" fillId="8" borderId="46" xfId="1" applyNumberFormat="1" applyFont="1" applyFill="1" applyBorder="1" applyAlignment="1">
      <alignment vertical="center"/>
    </xf>
    <xf numFmtId="3" fontId="8" fillId="8" borderId="47" xfId="1" applyNumberFormat="1" applyFont="1" applyFill="1" applyBorder="1" applyAlignment="1">
      <alignment vertical="center" wrapText="1"/>
    </xf>
    <xf numFmtId="3" fontId="8" fillId="8" borderId="48" xfId="1" applyNumberFormat="1" applyFont="1" applyFill="1" applyBorder="1" applyAlignment="1">
      <alignment vertical="center" wrapText="1"/>
    </xf>
    <xf numFmtId="0" fontId="7" fillId="8" borderId="37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top" wrapText="1"/>
    </xf>
    <xf numFmtId="0" fontId="62" fillId="0" borderId="0" xfId="1" applyFont="1" applyAlignment="1" applyProtection="1">
      <alignment horizontal="left" vertical="center"/>
    </xf>
    <xf numFmtId="3" fontId="2" fillId="0" borderId="0" xfId="1" applyNumberFormat="1" applyFont="1" applyAlignment="1">
      <alignment vertical="top" wrapText="1"/>
    </xf>
    <xf numFmtId="0" fontId="5" fillId="0" borderId="34" xfId="1" applyFont="1" applyBorder="1" applyAlignment="1" applyProtection="1">
      <alignment horizontal="left" vertical="center"/>
      <protection locked="0"/>
    </xf>
    <xf numFmtId="189" fontId="7" fillId="0" borderId="34" xfId="1" applyNumberFormat="1" applyFont="1" applyBorder="1" applyAlignment="1" applyProtection="1">
      <alignment horizontal="left" vertical="center"/>
      <protection locked="0"/>
    </xf>
    <xf numFmtId="0" fontId="7" fillId="0" borderId="34" xfId="1" applyFont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>
      <alignment horizontal="centerContinuous" vertical="center"/>
    </xf>
    <xf numFmtId="3" fontId="8" fillId="8" borderId="15" xfId="1" applyNumberFormat="1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3" fontId="2" fillId="0" borderId="5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38" xfId="1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3" fontId="2" fillId="8" borderId="52" xfId="1" applyNumberFormat="1" applyFont="1" applyFill="1" applyBorder="1" applyAlignment="1" applyProtection="1">
      <alignment horizontal="right" vertical="center"/>
    </xf>
    <xf numFmtId="3" fontId="2" fillId="8" borderId="38" xfId="1" applyNumberFormat="1" applyFont="1" applyFill="1" applyBorder="1" applyAlignment="1" applyProtection="1">
      <alignment horizontal="right" vertical="center"/>
    </xf>
    <xf numFmtId="3" fontId="2" fillId="4" borderId="51" xfId="1" applyNumberFormat="1" applyFont="1" applyFill="1" applyBorder="1" applyAlignment="1" applyProtection="1">
      <alignment horizontal="right" vertical="center" wrapText="1"/>
    </xf>
    <xf numFmtId="3" fontId="2" fillId="4" borderId="38" xfId="1" applyNumberFormat="1" applyFont="1" applyFill="1" applyBorder="1" applyAlignment="1" applyProtection="1">
      <alignment horizontal="right" vertical="center" wrapText="1"/>
    </xf>
    <xf numFmtId="3" fontId="2" fillId="8" borderId="49" xfId="1" applyNumberFormat="1" applyFont="1" applyFill="1" applyBorder="1" applyAlignment="1">
      <alignment horizontal="right" vertical="center"/>
    </xf>
    <xf numFmtId="3" fontId="2" fillId="8" borderId="50" xfId="1" applyNumberFormat="1" applyFont="1" applyFill="1" applyBorder="1" applyAlignment="1">
      <alignment horizontal="right" vertical="center"/>
    </xf>
    <xf numFmtId="3" fontId="2" fillId="0" borderId="52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53" xfId="1" applyNumberFormat="1" applyFont="1" applyFill="1" applyBorder="1" applyAlignment="1" applyProtection="1">
      <alignment horizontal="right" vertical="center" wrapText="1"/>
      <protection locked="0"/>
    </xf>
    <xf numFmtId="3" fontId="2" fillId="8" borderId="52" xfId="1" applyNumberFormat="1" applyFont="1" applyFill="1" applyBorder="1" applyAlignment="1">
      <alignment horizontal="right" vertical="center"/>
    </xf>
    <xf numFmtId="3" fontId="2" fillId="8" borderId="38" xfId="1" applyNumberFormat="1" applyFont="1" applyFill="1" applyBorder="1" applyAlignment="1">
      <alignment horizontal="right" vertical="center"/>
    </xf>
    <xf numFmtId="3" fontId="2" fillId="0" borderId="52" xfId="1" applyNumberFormat="1" applyFont="1" applyBorder="1" applyAlignment="1" applyProtection="1">
      <alignment horizontal="right" vertical="center"/>
      <protection locked="0"/>
    </xf>
    <xf numFmtId="3" fontId="2" fillId="0" borderId="53" xfId="1" applyNumberFormat="1" applyFont="1" applyBorder="1" applyAlignment="1" applyProtection="1">
      <alignment horizontal="right" vertical="center"/>
      <protection locked="0"/>
    </xf>
  </cellXfs>
  <cellStyles count="186">
    <cellStyle name="_x000a_shell=progma" xfId="47" xr:uid="{00000000-0005-0000-0000-000000000000}"/>
    <cellStyle name="_x000d__x000a_JournalTemplate=C:\COMFO\CTALK\JOURSTD.TPL_x000d__x000a_LbStateAddress=3 3 0 251 1 89 2 311_x000d__x000a_LbStateJou" xfId="13" xr:uid="{00000000-0005-0000-0000-000001000000}"/>
    <cellStyle name="%" xfId="3" xr:uid="{00000000-0005-0000-0000-000002000000}"/>
    <cellStyle name="% 2" xfId="4" xr:uid="{00000000-0005-0000-0000-000003000000}"/>
    <cellStyle name="%_Quest_807_2010" xfId="33" xr:uid="{00000000-0005-0000-0000-000004000000}"/>
    <cellStyle name="%_Ενότητα Α, Α.3" xfId="5" xr:uid="{00000000-0005-0000-0000-000005000000}"/>
    <cellStyle name="%_Ερωτηματολόγιο 2010 υπηρεσιών καρτών προπληρωμένου χρόνου μέσω αριθμών 807_locked" xfId="31" xr:uid="{00000000-0005-0000-0000-000006000000}"/>
    <cellStyle name="%_Ερωτηματολόγιο 2010 υπηρεσιών καρτών προπληρωμένου χρόνου μέσω αριθμών 807_unlocked" xfId="32" xr:uid="{00000000-0005-0000-0000-000007000000}"/>
    <cellStyle name="??&amp;O?&amp;H?_x0008__x000f__x0007_?_x0007__x0001__x0001_" xfId="48" xr:uid="{00000000-0005-0000-0000-000008000000}"/>
    <cellStyle name="??&amp;O?&amp;H?_x0008_??_x0007__x0001__x0001_" xfId="49" xr:uid="{00000000-0005-0000-0000-000009000000}"/>
    <cellStyle name="_Book1" xfId="14" xr:uid="{00000000-0005-0000-0000-00000A000000}"/>
    <cellStyle name="_Book5" xfId="15" xr:uid="{00000000-0005-0000-0000-00000B000000}"/>
    <cellStyle name="_Financial  Qualitative Requirements (3)" xfId="16" xr:uid="{00000000-0005-0000-0000-00000C000000}"/>
    <cellStyle name="_HOL CAPEX_slou Fin1" xfId="17" xr:uid="{00000000-0005-0000-0000-00000D000000}"/>
    <cellStyle name="_HOL_IBAS_BOM_030506" xfId="18" xr:uid="{00000000-0005-0000-0000-00000E000000}"/>
    <cellStyle name="_HOL_IBAS_Pricelist1_140306_sent" xfId="19" xr:uid="{00000000-0005-0000-0000-00000F000000}"/>
    <cellStyle name="_HOL_NID_ANAP_MEPI" xfId="20" xr:uid="{00000000-0005-0000-0000-000010000000}"/>
    <cellStyle name="_HOL_NID_Overall_Program_Management_Information_AccessNW_Level" xfId="21" xr:uid="{00000000-0005-0000-0000-000011000000}"/>
    <cellStyle name="_ICM_BP-v102705-v3-cost" xfId="22" xr:uid="{00000000-0005-0000-0000-000012000000}"/>
    <cellStyle name="_Network proposal_slou" xfId="23" xr:uid="{00000000-0005-0000-0000-000013000000}"/>
    <cellStyle name="_OTE AK elena V1" xfId="24" xr:uid="{00000000-0005-0000-0000-000014000000}"/>
    <cellStyle name="_ote llu coverage" xfId="25" xr:uid="{00000000-0005-0000-0000-000015000000}"/>
    <cellStyle name="_OTE POTS ISDN number" xfId="26" xr:uid="{00000000-0005-0000-0000-000016000000}"/>
    <cellStyle name="_OTE_circuits_HOL_081007" xfId="27" xr:uid="{00000000-0005-0000-0000-000017000000}"/>
    <cellStyle name="_Projections" xfId="28" xr:uid="{00000000-0005-0000-0000-000018000000}"/>
    <cellStyle name="_WCRM telephony file" xfId="29" xr:uid="{00000000-0005-0000-0000-000019000000}"/>
    <cellStyle name="_WEEKLY_REPORT_12Oct 2007" xfId="30" xr:uid="{00000000-0005-0000-0000-00001A000000}"/>
    <cellStyle name="_Φύλλο1" xfId="50" xr:uid="{00000000-0005-0000-0000-00001B000000}"/>
    <cellStyle name="20% - Accent1 2" xfId="51" xr:uid="{00000000-0005-0000-0000-00001C000000}"/>
    <cellStyle name="20% - Accent2 2" xfId="52" xr:uid="{00000000-0005-0000-0000-00001D000000}"/>
    <cellStyle name="20% - Accent3 2" xfId="53" xr:uid="{00000000-0005-0000-0000-00001E000000}"/>
    <cellStyle name="20% - Accent4 2" xfId="54" xr:uid="{00000000-0005-0000-0000-00001F000000}"/>
    <cellStyle name="20% - Accent5 2" xfId="55" xr:uid="{00000000-0005-0000-0000-000020000000}"/>
    <cellStyle name="20% - Accent6 2" xfId="56" xr:uid="{00000000-0005-0000-0000-000021000000}"/>
    <cellStyle name="40% - Accent1 2" xfId="57" xr:uid="{00000000-0005-0000-0000-000022000000}"/>
    <cellStyle name="40% - Accent2 2" xfId="58" xr:uid="{00000000-0005-0000-0000-000023000000}"/>
    <cellStyle name="40% - Accent3 2" xfId="59" xr:uid="{00000000-0005-0000-0000-000024000000}"/>
    <cellStyle name="40% - Accent4 2" xfId="60" xr:uid="{00000000-0005-0000-0000-000025000000}"/>
    <cellStyle name="40% - Accent5 2" xfId="61" xr:uid="{00000000-0005-0000-0000-000026000000}"/>
    <cellStyle name="40% - Accent6 2" xfId="62" xr:uid="{00000000-0005-0000-0000-000027000000}"/>
    <cellStyle name="60% - Accent1 2" xfId="63" xr:uid="{00000000-0005-0000-0000-000028000000}"/>
    <cellStyle name="60% - Accent2 2" xfId="64" xr:uid="{00000000-0005-0000-0000-000029000000}"/>
    <cellStyle name="60% - Accent3 2" xfId="65" xr:uid="{00000000-0005-0000-0000-00002A000000}"/>
    <cellStyle name="60% - Accent4 2" xfId="66" xr:uid="{00000000-0005-0000-0000-00002B000000}"/>
    <cellStyle name="60% - Accent5 2" xfId="67" xr:uid="{00000000-0005-0000-0000-00002C000000}"/>
    <cellStyle name="60% - Accent6 2" xfId="68" xr:uid="{00000000-0005-0000-0000-00002D000000}"/>
    <cellStyle name="Accent1 2" xfId="69" xr:uid="{00000000-0005-0000-0000-00002E000000}"/>
    <cellStyle name="Accent2 2" xfId="70" xr:uid="{00000000-0005-0000-0000-00002F000000}"/>
    <cellStyle name="Accent3 2" xfId="71" xr:uid="{00000000-0005-0000-0000-000030000000}"/>
    <cellStyle name="Accent4 2" xfId="72" xr:uid="{00000000-0005-0000-0000-000031000000}"/>
    <cellStyle name="Accent5 2" xfId="73" xr:uid="{00000000-0005-0000-0000-000032000000}"/>
    <cellStyle name="Accent6 2" xfId="74" xr:uid="{00000000-0005-0000-0000-000033000000}"/>
    <cellStyle name="Antique" xfId="35" xr:uid="{00000000-0005-0000-0000-000034000000}"/>
    <cellStyle name="Assumption" xfId="75" xr:uid="{00000000-0005-0000-0000-000035000000}"/>
    <cellStyle name="Bad 2" xfId="76" xr:uid="{00000000-0005-0000-0000-000036000000}"/>
    <cellStyle name="Bold" xfId="36" xr:uid="{00000000-0005-0000-0000-000037000000}"/>
    <cellStyle name="Calculation 2" xfId="77" xr:uid="{00000000-0005-0000-0000-000038000000}"/>
    <cellStyle name="Check" xfId="78" xr:uid="{00000000-0005-0000-0000-000039000000}"/>
    <cellStyle name="Check Cell 2" xfId="79" xr:uid="{00000000-0005-0000-0000-00003A000000}"/>
    <cellStyle name="Checksum" xfId="80" xr:uid="{00000000-0005-0000-0000-00003B000000}"/>
    <cellStyle name="Column Heading" xfId="81" xr:uid="{00000000-0005-0000-0000-00003C000000}"/>
    <cellStyle name="Column Heading (No Wrap)" xfId="82" xr:uid="{00000000-0005-0000-0000-00003D000000}"/>
    <cellStyle name="Column label" xfId="83" xr:uid="{00000000-0005-0000-0000-00003E000000}"/>
    <cellStyle name="Column label (left aligned)" xfId="84" xr:uid="{00000000-0005-0000-0000-00003F000000}"/>
    <cellStyle name="Column label (no wrap)" xfId="85" xr:uid="{00000000-0005-0000-0000-000040000000}"/>
    <cellStyle name="Column label (not bold)" xfId="86" xr:uid="{00000000-0005-0000-0000-000041000000}"/>
    <cellStyle name="Column label (Wrap)" xfId="87" xr:uid="{00000000-0005-0000-0000-000042000000}"/>
    <cellStyle name="Column Total" xfId="88" xr:uid="{00000000-0005-0000-0000-000043000000}"/>
    <cellStyle name="Comma 2" xfId="180" xr:uid="{00000000-0005-0000-0000-000044000000}"/>
    <cellStyle name="Currency (2dp)" xfId="89" xr:uid="{00000000-0005-0000-0000-000045000000}"/>
    <cellStyle name="Currency Dollar" xfId="90" xr:uid="{00000000-0005-0000-0000-000046000000}"/>
    <cellStyle name="Currency Dollar (2dp)" xfId="91" xr:uid="{00000000-0005-0000-0000-000047000000}"/>
    <cellStyle name="Currency EUR" xfId="92" xr:uid="{00000000-0005-0000-0000-000048000000}"/>
    <cellStyle name="Currency EUR (2dp)" xfId="93" xr:uid="{00000000-0005-0000-0000-000049000000}"/>
    <cellStyle name="Currency Euro" xfId="94" xr:uid="{00000000-0005-0000-0000-00004A000000}"/>
    <cellStyle name="Currency Euro (2dp)" xfId="95" xr:uid="{00000000-0005-0000-0000-00004B000000}"/>
    <cellStyle name="Currency GBP" xfId="96" xr:uid="{00000000-0005-0000-0000-00004C000000}"/>
    <cellStyle name="Currency GBP (2dp)" xfId="97" xr:uid="{00000000-0005-0000-0000-00004D000000}"/>
    <cellStyle name="Currency Pound" xfId="98" xr:uid="{00000000-0005-0000-0000-00004E000000}"/>
    <cellStyle name="Currency Pound (2dp)" xfId="99" xr:uid="{00000000-0005-0000-0000-00004F000000}"/>
    <cellStyle name="Currency USD" xfId="100" xr:uid="{00000000-0005-0000-0000-000050000000}"/>
    <cellStyle name="Currency USD (2dp)" xfId="101" xr:uid="{00000000-0005-0000-0000-000051000000}"/>
    <cellStyle name="Date" xfId="102" xr:uid="{00000000-0005-0000-0000-000052000000}"/>
    <cellStyle name="Date (Month)" xfId="103" xr:uid="{00000000-0005-0000-0000-000053000000}"/>
    <cellStyle name="Date (Year)" xfId="104" xr:uid="{00000000-0005-0000-0000-000054000000}"/>
    <cellStyle name="Date_book1" xfId="105" xr:uid="{00000000-0005-0000-0000-000055000000}"/>
    <cellStyle name="Euro" xfId="37" xr:uid="{00000000-0005-0000-0000-000056000000}"/>
    <cellStyle name="Explanatory Text 2" xfId="106" xr:uid="{00000000-0005-0000-0000-000057000000}"/>
    <cellStyle name="Good 2" xfId="107" xr:uid="{00000000-0005-0000-0000-000058000000}"/>
    <cellStyle name="H0" xfId="108" xr:uid="{00000000-0005-0000-0000-000059000000}"/>
    <cellStyle name="H1" xfId="109" xr:uid="{00000000-0005-0000-0000-00005A000000}"/>
    <cellStyle name="H2" xfId="110" xr:uid="{00000000-0005-0000-0000-00005B000000}"/>
    <cellStyle name="H3" xfId="111" xr:uid="{00000000-0005-0000-0000-00005C000000}"/>
    <cellStyle name="H4" xfId="112" xr:uid="{00000000-0005-0000-0000-00005D000000}"/>
    <cellStyle name="Heading" xfId="113" xr:uid="{00000000-0005-0000-0000-00005E000000}"/>
    <cellStyle name="Heading 1 2" xfId="114" xr:uid="{00000000-0005-0000-0000-00005F000000}"/>
    <cellStyle name="Heading 2 2" xfId="115" xr:uid="{00000000-0005-0000-0000-000060000000}"/>
    <cellStyle name="Heading 3 2" xfId="116" xr:uid="{00000000-0005-0000-0000-000061000000}"/>
    <cellStyle name="Heading 4 2" xfId="117" xr:uid="{00000000-0005-0000-0000-000062000000}"/>
    <cellStyle name="Highlight" xfId="118" xr:uid="{00000000-0005-0000-0000-000063000000}"/>
    <cellStyle name="Input 2" xfId="119" xr:uid="{00000000-0005-0000-0000-000064000000}"/>
    <cellStyle name="Input calculation" xfId="120" xr:uid="{00000000-0005-0000-0000-000065000000}"/>
    <cellStyle name="Input data" xfId="121" xr:uid="{00000000-0005-0000-0000-000066000000}"/>
    <cellStyle name="Input estimate" xfId="122" xr:uid="{00000000-0005-0000-0000-000067000000}"/>
    <cellStyle name="Input link" xfId="123" xr:uid="{00000000-0005-0000-0000-000068000000}"/>
    <cellStyle name="Input link (different workbook)" xfId="124" xr:uid="{00000000-0005-0000-0000-000069000000}"/>
    <cellStyle name="Input link_book1" xfId="125" xr:uid="{00000000-0005-0000-0000-00006A000000}"/>
    <cellStyle name="Input parameter" xfId="126" xr:uid="{00000000-0005-0000-0000-00006B000000}"/>
    <cellStyle name="Jun" xfId="38" xr:uid="{00000000-0005-0000-0000-00006C000000}"/>
    <cellStyle name="Linked Cell 2" xfId="127" xr:uid="{00000000-0005-0000-0000-00006D000000}"/>
    <cellStyle name="Main Title" xfId="128" xr:uid="{00000000-0005-0000-0000-00006E000000}"/>
    <cellStyle name="Name" xfId="129" xr:uid="{00000000-0005-0000-0000-00006F000000}"/>
    <cellStyle name="Neutral 2" xfId="130" xr:uid="{00000000-0005-0000-0000-000070000000}"/>
    <cellStyle name="Normal 2" xfId="1" xr:uid="{00000000-0005-0000-0000-000071000000}"/>
    <cellStyle name="Normal 3" xfId="10" xr:uid="{00000000-0005-0000-0000-000072000000}"/>
    <cellStyle name="Normal 4" xfId="12" xr:uid="{00000000-0005-0000-0000-000073000000}"/>
    <cellStyle name="Normal 5" xfId="181" xr:uid="{00000000-0005-0000-0000-000074000000}"/>
    <cellStyle name="Normal 6" xfId="2" xr:uid="{00000000-0005-0000-0000-000075000000}"/>
    <cellStyle name="Normale_gen_list_c" xfId="131" xr:uid="{00000000-0005-0000-0000-000076000000}"/>
    <cellStyle name="Note 2" xfId="132" xr:uid="{00000000-0005-0000-0000-000077000000}"/>
    <cellStyle name="note3" xfId="133" xr:uid="{00000000-0005-0000-0000-000078000000}"/>
    <cellStyle name="notes" xfId="134" xr:uid="{00000000-0005-0000-0000-000079000000}"/>
    <cellStyle name="Number" xfId="135" xr:uid="{00000000-0005-0000-0000-00007A000000}"/>
    <cellStyle name="Number (2dp)" xfId="136" xr:uid="{00000000-0005-0000-0000-00007B000000}"/>
    <cellStyle name="Number_book1" xfId="137" xr:uid="{00000000-0005-0000-0000-00007C000000}"/>
    <cellStyle name="Output 2" xfId="138" xr:uid="{00000000-0005-0000-0000-00007D000000}"/>
    <cellStyle name="Percent 2" xfId="39" xr:uid="{00000000-0005-0000-0000-00007E000000}"/>
    <cellStyle name="Percentage" xfId="139" xr:uid="{00000000-0005-0000-0000-00007F000000}"/>
    <cellStyle name="Percentage (2dp)" xfId="140" xr:uid="{00000000-0005-0000-0000-000080000000}"/>
    <cellStyle name="Percentage_book1" xfId="141" xr:uid="{00000000-0005-0000-0000-000081000000}"/>
    <cellStyle name="Reference" xfId="142" xr:uid="{00000000-0005-0000-0000-000082000000}"/>
    <cellStyle name="Result" xfId="143" xr:uid="{00000000-0005-0000-0000-000083000000}"/>
    <cellStyle name="Row and Column Total" xfId="144" xr:uid="{00000000-0005-0000-0000-000084000000}"/>
    <cellStyle name="Row Heading" xfId="145" xr:uid="{00000000-0005-0000-0000-000085000000}"/>
    <cellStyle name="Row Heading (No Wrap)" xfId="146" xr:uid="{00000000-0005-0000-0000-000086000000}"/>
    <cellStyle name="Row label" xfId="147" xr:uid="{00000000-0005-0000-0000-000087000000}"/>
    <cellStyle name="Row label (indent)" xfId="148" xr:uid="{00000000-0005-0000-0000-000088000000}"/>
    <cellStyle name="Row Total" xfId="149" xr:uid="{00000000-0005-0000-0000-000089000000}"/>
    <cellStyle name="Section Title" xfId="150" xr:uid="{00000000-0005-0000-0000-00008A000000}"/>
    <cellStyle name="Small Number" xfId="151" xr:uid="{00000000-0005-0000-0000-00008B000000}"/>
    <cellStyle name="Small Percentage" xfId="152" xr:uid="{00000000-0005-0000-0000-00008C000000}"/>
    <cellStyle name="Standard_(B) Access-Spares for 2000" xfId="40" xr:uid="{00000000-0005-0000-0000-00008D000000}"/>
    <cellStyle name="Style 1" xfId="41" xr:uid="{00000000-0005-0000-0000-00008E000000}"/>
    <cellStyle name="Sub-Section Title" xfId="153" xr:uid="{00000000-0005-0000-0000-00008F000000}"/>
    <cellStyle name="Sub-total row" xfId="154" xr:uid="{00000000-0005-0000-0000-000090000000}"/>
    <cellStyle name="Table finish row" xfId="155" xr:uid="{00000000-0005-0000-0000-000091000000}"/>
    <cellStyle name="Table shading" xfId="156" xr:uid="{00000000-0005-0000-0000-000092000000}"/>
    <cellStyle name="Table unfinish row" xfId="157" xr:uid="{00000000-0005-0000-0000-000093000000}"/>
    <cellStyle name="Table unshading" xfId="158" xr:uid="{00000000-0005-0000-0000-000094000000}"/>
    <cellStyle name="Text" xfId="159" xr:uid="{00000000-0005-0000-0000-000095000000}"/>
    <cellStyle name="Title 2" xfId="160" xr:uid="{00000000-0005-0000-0000-000096000000}"/>
    <cellStyle name="Title Heading" xfId="161" xr:uid="{00000000-0005-0000-0000-000097000000}"/>
    <cellStyle name="Total 2" xfId="162" xr:uid="{00000000-0005-0000-0000-000098000000}"/>
    <cellStyle name="Total cell" xfId="163" xr:uid="{00000000-0005-0000-0000-000099000000}"/>
    <cellStyle name="Total row" xfId="164" xr:uid="{00000000-0005-0000-0000-00009A000000}"/>
    <cellStyle name="Underline" xfId="42" xr:uid="{00000000-0005-0000-0000-00009B000000}"/>
    <cellStyle name="Unhighlight" xfId="165" xr:uid="{00000000-0005-0000-0000-00009C000000}"/>
    <cellStyle name="Untotal row" xfId="166" xr:uid="{00000000-0005-0000-0000-00009D000000}"/>
    <cellStyle name="Warning Text 2" xfId="167" xr:uid="{00000000-0005-0000-0000-00009E000000}"/>
    <cellStyle name="WP Header" xfId="168" xr:uid="{00000000-0005-0000-0000-00009F000000}"/>
    <cellStyle name="ΑΜΣ" xfId="34" xr:uid="{00000000-0005-0000-0000-0000A0000000}"/>
    <cellStyle name="Βασικό_2005-02-01 Deliverable De245 MNO questionnaire_gr" xfId="44" xr:uid="{00000000-0005-0000-0000-0000A1000000}"/>
    <cellStyle name="Διαχωριστικό χιλιάδων/υποδιαστολή_Data Request ΜΝΟs" xfId="169" xr:uid="{00000000-0005-0000-0000-0000A2000000}"/>
    <cellStyle name="Επίπεδο γραμμών1" xfId="170" xr:uid="{00000000-0005-0000-0000-0000A3000000}"/>
    <cellStyle name="Επίπεδο γραμμών2" xfId="171" xr:uid="{00000000-0005-0000-0000-0000A4000000}"/>
    <cellStyle name="Επίπεδο γραμμών3" xfId="172" xr:uid="{00000000-0005-0000-0000-0000A5000000}"/>
    <cellStyle name="Επίπεδο γραμμών4" xfId="173" xr:uid="{00000000-0005-0000-0000-0000A6000000}"/>
    <cellStyle name="Επίπεδο γραμμών5" xfId="174" xr:uid="{00000000-0005-0000-0000-0000A7000000}"/>
    <cellStyle name="Επίπεδο γραμμών6" xfId="175" xr:uid="{00000000-0005-0000-0000-0000A8000000}"/>
    <cellStyle name="Επίπεδο γραμμών7" xfId="176" xr:uid="{00000000-0005-0000-0000-0000A9000000}"/>
    <cellStyle name="Κανονικό" xfId="0" builtinId="0"/>
    <cellStyle name="Κανονικό 2" xfId="6" xr:uid="{00000000-0005-0000-0000-0000AB000000}"/>
    <cellStyle name="Κανονικό 3" xfId="7" xr:uid="{00000000-0005-0000-0000-0000AC000000}"/>
    <cellStyle name="Κανονικό 4" xfId="8" xr:uid="{00000000-0005-0000-0000-0000AD000000}"/>
    <cellStyle name="Κανονικό 5" xfId="11" xr:uid="{00000000-0005-0000-0000-0000AE000000}"/>
    <cellStyle name="Κανονικό 6" xfId="45" xr:uid="{00000000-0005-0000-0000-0000AF000000}"/>
    <cellStyle name="Κανονικό 7" xfId="182" xr:uid="{00000000-0005-0000-0000-0000B0000000}"/>
    <cellStyle name="Κανονικό 8" xfId="185" xr:uid="{00000000-0005-0000-0000-0000B1000000}"/>
    <cellStyle name="Κόμμα 2" xfId="9" xr:uid="{00000000-0005-0000-0000-0000B2000000}"/>
    <cellStyle name="Κόμμα 3" xfId="46" xr:uid="{00000000-0005-0000-0000-0000B3000000}"/>
    <cellStyle name="Κόμμα 4" xfId="183" xr:uid="{00000000-0005-0000-0000-0000B4000000}"/>
    <cellStyle name="Ποσοστό 2" xfId="184" xr:uid="{00000000-0005-0000-0000-0000B5000000}"/>
    <cellStyle name="Στυλ 1" xfId="177" xr:uid="{00000000-0005-0000-0000-0000B6000000}"/>
    <cellStyle name="콤마 [0]_10월2주 " xfId="178" xr:uid="{00000000-0005-0000-0000-0000B7000000}"/>
    <cellStyle name="콤마_10월2주 " xfId="179" xr:uid="{00000000-0005-0000-0000-0000B8000000}"/>
    <cellStyle name="표준_030331MM_JB_030424MM" xfId="43" xr:uid="{00000000-0005-0000-0000-0000B9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38101</xdr:rowOff>
    </xdr:from>
    <xdr:ext cx="1052891" cy="283176"/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52891" cy="2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161925</xdr:colOff>
      <xdr:row>0</xdr:row>
      <xdr:rowOff>38101</xdr:rowOff>
    </xdr:from>
    <xdr:ext cx="1052891" cy="283176"/>
    <xdr:pic>
      <xdr:nvPicPr>
        <xdr:cNvPr id="3" name="Picture 1" descr="Header-for-excel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52891" cy="2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161925</xdr:colOff>
      <xdr:row>0</xdr:row>
      <xdr:rowOff>38101</xdr:rowOff>
    </xdr:from>
    <xdr:ext cx="1052891" cy="283176"/>
    <xdr:pic>
      <xdr:nvPicPr>
        <xdr:cNvPr id="4" name="Picture 1" descr="Header-for-excell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52891" cy="2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161925</xdr:colOff>
      <xdr:row>0</xdr:row>
      <xdr:rowOff>38101</xdr:rowOff>
    </xdr:from>
    <xdr:ext cx="1052891" cy="283176"/>
    <xdr:pic>
      <xdr:nvPicPr>
        <xdr:cNvPr id="5" name="Picture 1" descr="Header-for-excell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052891" cy="2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126183</xdr:colOff>
      <xdr:row>0</xdr:row>
      <xdr:rowOff>56208</xdr:rowOff>
    </xdr:from>
    <xdr:ext cx="1052891" cy="283176"/>
    <xdr:pic>
      <xdr:nvPicPr>
        <xdr:cNvPr id="6" name="Picture 1" descr="Header-for-excell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26183" y="56208"/>
          <a:ext cx="1052891" cy="2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tt.gr\fileserver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view="pageBreakPreview" zoomScaleNormal="100" zoomScaleSheetLayoutView="100" workbookViewId="0">
      <selection activeCell="F34" sqref="F34"/>
    </sheetView>
  </sheetViews>
  <sheetFormatPr defaultColWidth="11.5546875" defaultRowHeight="13.2"/>
  <cols>
    <col min="1" max="1" width="5.33203125" style="30" customWidth="1"/>
    <col min="2" max="2" width="51" style="31" customWidth="1"/>
    <col min="3" max="9" width="14.44140625" style="31" customWidth="1"/>
    <col min="10" max="10" width="15.21875" style="31" customWidth="1"/>
    <col min="11" max="11" width="14.44140625" style="31" customWidth="1"/>
    <col min="12" max="13" width="11.5546875" style="31"/>
    <col min="14" max="14" width="14.109375" style="31" customWidth="1"/>
    <col min="15" max="15" width="11.5546875" style="31"/>
    <col min="16" max="16" width="11.88671875" style="31" bestFit="1" customWidth="1"/>
    <col min="17" max="16384" width="11.5546875" style="31"/>
  </cols>
  <sheetData>
    <row r="1" spans="1:13" ht="32.1" customHeight="1">
      <c r="C1" s="45" t="s">
        <v>43</v>
      </c>
      <c r="D1" s="45"/>
      <c r="E1" s="46"/>
      <c r="F1" s="46"/>
      <c r="G1" s="46"/>
      <c r="H1" s="46"/>
      <c r="I1" s="46"/>
      <c r="J1" s="46"/>
      <c r="K1" s="46"/>
    </row>
    <row r="2" spans="1:13" ht="18" customHeight="1">
      <c r="B2" s="32" t="s">
        <v>44</v>
      </c>
      <c r="C2" s="33" t="s">
        <v>62</v>
      </c>
      <c r="D2" s="67"/>
      <c r="E2" s="47"/>
      <c r="F2" s="47"/>
      <c r="G2" s="47"/>
      <c r="H2" s="47"/>
      <c r="I2" s="47"/>
      <c r="J2" s="47"/>
      <c r="K2" s="47"/>
    </row>
    <row r="3" spans="1:13" ht="18" customHeight="1" thickBot="1">
      <c r="B3" s="32" t="s">
        <v>45</v>
      </c>
      <c r="C3" s="33" t="s">
        <v>49</v>
      </c>
      <c r="D3" s="33" t="s">
        <v>47</v>
      </c>
      <c r="E3" s="33" t="s">
        <v>48</v>
      </c>
      <c r="G3" s="47"/>
      <c r="H3" s="47"/>
      <c r="I3" s="47"/>
      <c r="J3" s="47"/>
      <c r="K3" s="47"/>
    </row>
    <row r="4" spans="1:13" ht="18" customHeight="1" thickBot="1">
      <c r="B4" s="32" t="s">
        <v>46</v>
      </c>
      <c r="C4" s="43">
        <v>2025</v>
      </c>
      <c r="D4" s="43"/>
      <c r="E4" s="43">
        <v>4</v>
      </c>
      <c r="F4" s="47"/>
      <c r="G4" s="47"/>
      <c r="H4" s="47"/>
      <c r="I4" s="47"/>
      <c r="J4" s="47"/>
      <c r="K4" s="47"/>
    </row>
    <row r="5" spans="1:13" ht="18" customHeight="1">
      <c r="B5" s="32" t="s">
        <v>55</v>
      </c>
      <c r="C5" s="44"/>
      <c r="D5" s="68"/>
      <c r="E5" s="47"/>
      <c r="F5" s="47"/>
      <c r="G5" s="47"/>
      <c r="H5" s="47"/>
      <c r="I5" s="47"/>
      <c r="J5" s="47"/>
      <c r="K5" s="47"/>
    </row>
    <row r="6" spans="1:13" ht="18" customHeight="1">
      <c r="B6" s="34" t="s">
        <v>56</v>
      </c>
      <c r="C6" s="35"/>
      <c r="D6" s="69"/>
      <c r="E6" s="47"/>
      <c r="F6" s="47"/>
      <c r="G6" s="47"/>
      <c r="H6" s="47"/>
      <c r="I6" s="47"/>
      <c r="J6" s="47"/>
      <c r="K6" s="47"/>
    </row>
    <row r="7" spans="1:13" ht="12" customHeight="1">
      <c r="C7" s="65" t="s">
        <v>67</v>
      </c>
      <c r="D7" s="36"/>
      <c r="E7" s="42"/>
      <c r="F7" s="42"/>
      <c r="G7" s="42"/>
      <c r="H7" s="42"/>
      <c r="I7" s="42"/>
      <c r="J7" s="42"/>
      <c r="K7" s="42"/>
    </row>
    <row r="8" spans="1:13" ht="9.9" customHeight="1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3" ht="21" customHeight="1">
      <c r="A9" s="21" t="s">
        <v>0</v>
      </c>
      <c r="B9" s="11" t="s">
        <v>1</v>
      </c>
      <c r="C9" s="10"/>
      <c r="D9" s="10"/>
      <c r="E9" s="10"/>
      <c r="F9" s="10"/>
      <c r="G9" s="10"/>
      <c r="H9" s="10"/>
      <c r="I9" s="10"/>
      <c r="J9" s="10"/>
      <c r="K9" s="10"/>
    </row>
    <row r="10" spans="1:13" ht="9.9" customHeight="1" thickBo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3" ht="15.9" customHeight="1">
      <c r="A11" s="9"/>
      <c r="B11" s="19"/>
      <c r="C11" s="1" t="s">
        <v>2</v>
      </c>
      <c r="D11" s="70"/>
      <c r="E11" s="2"/>
      <c r="F11" s="3"/>
      <c r="G11" s="1" t="s">
        <v>3</v>
      </c>
      <c r="H11" s="70"/>
      <c r="I11" s="4"/>
      <c r="J11" s="3"/>
      <c r="K11" s="20"/>
    </row>
    <row r="12" spans="1:13" ht="15.9" customHeight="1" thickBot="1">
      <c r="A12" s="9"/>
      <c r="B12" s="19"/>
      <c r="C12" s="82" t="s">
        <v>4</v>
      </c>
      <c r="D12" s="83"/>
      <c r="E12" s="5" t="s">
        <v>5</v>
      </c>
      <c r="F12" s="6" t="s">
        <v>6</v>
      </c>
      <c r="G12" s="82" t="s">
        <v>4</v>
      </c>
      <c r="H12" s="83"/>
      <c r="I12" s="5" t="s">
        <v>5</v>
      </c>
      <c r="J12" s="6" t="s">
        <v>7</v>
      </c>
      <c r="K12" s="18" t="s">
        <v>8</v>
      </c>
    </row>
    <row r="13" spans="1:13" ht="21" customHeight="1">
      <c r="A13" s="12" t="s">
        <v>9</v>
      </c>
      <c r="B13" s="48" t="s">
        <v>10</v>
      </c>
      <c r="C13" s="88">
        <f>+C14+C15+C16+C17+C18</f>
        <v>5112100</v>
      </c>
      <c r="D13" s="89"/>
      <c r="E13" s="26">
        <f>+E14+E15+E16+E17+E18</f>
        <v>3519626</v>
      </c>
      <c r="F13" s="17">
        <f t="shared" ref="F13" si="0">C13+E13</f>
        <v>8631726</v>
      </c>
      <c r="G13" s="88">
        <f>+G14+G15+G16+G17+G18</f>
        <v>7264775</v>
      </c>
      <c r="H13" s="89"/>
      <c r="I13" s="22"/>
      <c r="J13" s="17">
        <f t="shared" ref="J13:J18" si="1">G13+I13</f>
        <v>7264775</v>
      </c>
      <c r="K13" s="16">
        <f t="shared" ref="K13" si="2">+F13+J13</f>
        <v>15896501</v>
      </c>
    </row>
    <row r="14" spans="1:13" ht="18" customHeight="1">
      <c r="A14" s="49" t="s">
        <v>11</v>
      </c>
      <c r="B14" s="50" t="s">
        <v>12</v>
      </c>
      <c r="C14" s="76">
        <v>4802894</v>
      </c>
      <c r="D14" s="77"/>
      <c r="E14" s="39">
        <v>1563069</v>
      </c>
      <c r="F14" s="25">
        <f t="shared" ref="F14:F18" si="3">C14+E14</f>
        <v>6365963</v>
      </c>
      <c r="G14" s="90">
        <v>7163230</v>
      </c>
      <c r="H14" s="91"/>
      <c r="I14" s="27">
        <v>0</v>
      </c>
      <c r="J14" s="25">
        <f t="shared" si="1"/>
        <v>7163230</v>
      </c>
      <c r="K14" s="13">
        <f t="shared" ref="K14:K18" si="4">+F14+J14</f>
        <v>13529193</v>
      </c>
      <c r="L14" s="66"/>
      <c r="M14" s="66"/>
    </row>
    <row r="15" spans="1:13" ht="18" customHeight="1">
      <c r="A15" s="49" t="s">
        <v>13</v>
      </c>
      <c r="B15" s="50" t="s">
        <v>14</v>
      </c>
      <c r="C15" s="76">
        <v>224745</v>
      </c>
      <c r="D15" s="77"/>
      <c r="E15" s="39">
        <v>226456</v>
      </c>
      <c r="F15" s="25">
        <f t="shared" si="3"/>
        <v>451201</v>
      </c>
      <c r="G15" s="90">
        <v>101545</v>
      </c>
      <c r="H15" s="91"/>
      <c r="I15" s="27">
        <v>0</v>
      </c>
      <c r="J15" s="25">
        <f t="shared" si="1"/>
        <v>101545</v>
      </c>
      <c r="K15" s="13">
        <f t="shared" si="4"/>
        <v>552746</v>
      </c>
    </row>
    <row r="16" spans="1:13" ht="18" customHeight="1">
      <c r="A16" s="49" t="s">
        <v>15</v>
      </c>
      <c r="B16" s="50" t="s">
        <v>16</v>
      </c>
      <c r="C16" s="76">
        <v>0</v>
      </c>
      <c r="D16" s="77"/>
      <c r="E16" s="39">
        <v>1723780</v>
      </c>
      <c r="F16" s="25">
        <f t="shared" si="3"/>
        <v>1723780</v>
      </c>
      <c r="G16" s="90">
        <v>0</v>
      </c>
      <c r="H16" s="91"/>
      <c r="I16" s="27">
        <v>0</v>
      </c>
      <c r="J16" s="25">
        <f t="shared" si="1"/>
        <v>0</v>
      </c>
      <c r="K16" s="13">
        <f t="shared" si="4"/>
        <v>1723780</v>
      </c>
    </row>
    <row r="17" spans="1:13" ht="18" customHeight="1">
      <c r="A17" s="49" t="s">
        <v>17</v>
      </c>
      <c r="B17" s="50" t="s">
        <v>18</v>
      </c>
      <c r="C17" s="76">
        <v>84461</v>
      </c>
      <c r="D17" s="77"/>
      <c r="E17" s="39">
        <v>6321</v>
      </c>
      <c r="F17" s="25">
        <f t="shared" si="3"/>
        <v>90782</v>
      </c>
      <c r="G17" s="90">
        <v>0</v>
      </c>
      <c r="H17" s="91"/>
      <c r="I17" s="27">
        <v>0</v>
      </c>
      <c r="J17" s="25">
        <f t="shared" si="1"/>
        <v>0</v>
      </c>
      <c r="K17" s="13">
        <f t="shared" si="4"/>
        <v>90782</v>
      </c>
    </row>
    <row r="18" spans="1:13" ht="18" customHeight="1">
      <c r="A18" s="49" t="s">
        <v>19</v>
      </c>
      <c r="B18" s="50" t="s">
        <v>20</v>
      </c>
      <c r="C18" s="76">
        <v>0</v>
      </c>
      <c r="D18" s="77"/>
      <c r="E18" s="39">
        <v>0</v>
      </c>
      <c r="F18" s="25">
        <f t="shared" si="3"/>
        <v>0</v>
      </c>
      <c r="G18" s="90">
        <v>0</v>
      </c>
      <c r="H18" s="91"/>
      <c r="I18" s="27">
        <v>0</v>
      </c>
      <c r="J18" s="25">
        <f t="shared" si="1"/>
        <v>0</v>
      </c>
      <c r="K18" s="13">
        <f t="shared" si="4"/>
        <v>0</v>
      </c>
    </row>
    <row r="19" spans="1:13" ht="9.9" customHeight="1">
      <c r="A19" s="14"/>
      <c r="B19" s="51"/>
      <c r="C19" s="15"/>
      <c r="D19" s="15"/>
      <c r="E19" s="15"/>
      <c r="F19" s="15"/>
      <c r="G19" s="15"/>
      <c r="H19" s="15"/>
      <c r="I19" s="15"/>
      <c r="J19" s="15"/>
      <c r="K19" s="15"/>
    </row>
    <row r="20" spans="1:13" ht="21.75" customHeight="1">
      <c r="A20" s="12" t="s">
        <v>21</v>
      </c>
      <c r="B20" s="48" t="s">
        <v>22</v>
      </c>
      <c r="C20" s="84">
        <f>+C21+C22+C23+C24+C25</f>
        <v>5112100</v>
      </c>
      <c r="D20" s="85"/>
      <c r="E20" s="37">
        <f>+E21+E22+E23+E24+E25</f>
        <v>3519626</v>
      </c>
      <c r="F20" s="38">
        <f t="shared" ref="F20" si="5">C20+E20</f>
        <v>8631726</v>
      </c>
      <c r="G20" s="92">
        <f>+G21+G22+G23+G24+G25</f>
        <v>5093368</v>
      </c>
      <c r="H20" s="93"/>
      <c r="I20" s="22"/>
      <c r="J20" s="17">
        <f t="shared" ref="J20:J25" si="6">G20+I20</f>
        <v>5093368</v>
      </c>
      <c r="K20" s="16">
        <f t="shared" ref="K20" si="7">F20+J20</f>
        <v>13725094</v>
      </c>
    </row>
    <row r="21" spans="1:13" ht="18" customHeight="1">
      <c r="A21" s="49" t="s">
        <v>23</v>
      </c>
      <c r="B21" s="50" t="s">
        <v>12</v>
      </c>
      <c r="C21" s="86">
        <f t="shared" ref="C21:E25" si="8">C14</f>
        <v>4802894</v>
      </c>
      <c r="D21" s="87"/>
      <c r="E21" s="41">
        <f t="shared" si="8"/>
        <v>1563069</v>
      </c>
      <c r="F21" s="40">
        <f t="shared" ref="F21:F25" si="9">C21+E21</f>
        <v>6365963</v>
      </c>
      <c r="G21" s="94">
        <v>5046324</v>
      </c>
      <c r="H21" s="95"/>
      <c r="I21" s="28">
        <v>0</v>
      </c>
      <c r="J21" s="25">
        <f t="shared" si="6"/>
        <v>5046324</v>
      </c>
      <c r="K21" s="13">
        <f t="shared" ref="K21:K25" si="10">F21+J21</f>
        <v>11412287</v>
      </c>
      <c r="L21" s="66"/>
      <c r="M21" s="66"/>
    </row>
    <row r="22" spans="1:13" ht="18" customHeight="1">
      <c r="A22" s="49" t="s">
        <v>24</v>
      </c>
      <c r="B22" s="50" t="s">
        <v>14</v>
      </c>
      <c r="C22" s="86">
        <f t="shared" si="8"/>
        <v>224745</v>
      </c>
      <c r="D22" s="87"/>
      <c r="E22" s="41">
        <f t="shared" si="8"/>
        <v>226456</v>
      </c>
      <c r="F22" s="40">
        <f t="shared" si="9"/>
        <v>451201</v>
      </c>
      <c r="G22" s="94">
        <v>47044</v>
      </c>
      <c r="H22" s="95"/>
      <c r="I22" s="28">
        <v>0</v>
      </c>
      <c r="J22" s="25">
        <f t="shared" si="6"/>
        <v>47044</v>
      </c>
      <c r="K22" s="13">
        <f t="shared" si="10"/>
        <v>498245</v>
      </c>
    </row>
    <row r="23" spans="1:13" ht="18" customHeight="1">
      <c r="A23" s="49" t="s">
        <v>50</v>
      </c>
      <c r="B23" s="50" t="s">
        <v>16</v>
      </c>
      <c r="C23" s="86">
        <f t="shared" si="8"/>
        <v>0</v>
      </c>
      <c r="D23" s="87"/>
      <c r="E23" s="41">
        <f t="shared" si="8"/>
        <v>1723780</v>
      </c>
      <c r="F23" s="40">
        <f t="shared" si="9"/>
        <v>1723780</v>
      </c>
      <c r="G23" s="94">
        <v>0</v>
      </c>
      <c r="H23" s="95"/>
      <c r="I23" s="28">
        <v>0</v>
      </c>
      <c r="J23" s="25">
        <f t="shared" si="6"/>
        <v>0</v>
      </c>
      <c r="K23" s="13">
        <f t="shared" si="10"/>
        <v>1723780</v>
      </c>
    </row>
    <row r="24" spans="1:13" ht="18" customHeight="1">
      <c r="A24" s="49" t="s">
        <v>51</v>
      </c>
      <c r="B24" s="50" t="s">
        <v>18</v>
      </c>
      <c r="C24" s="86">
        <f t="shared" si="8"/>
        <v>84461</v>
      </c>
      <c r="D24" s="87"/>
      <c r="E24" s="41">
        <f t="shared" si="8"/>
        <v>6321</v>
      </c>
      <c r="F24" s="40">
        <f t="shared" si="9"/>
        <v>90782</v>
      </c>
      <c r="G24" s="94">
        <v>0</v>
      </c>
      <c r="H24" s="95"/>
      <c r="I24" s="28">
        <v>0</v>
      </c>
      <c r="J24" s="25">
        <f t="shared" si="6"/>
        <v>0</v>
      </c>
      <c r="K24" s="13">
        <f t="shared" si="10"/>
        <v>90782</v>
      </c>
    </row>
    <row r="25" spans="1:13" ht="18" customHeight="1">
      <c r="A25" s="8" t="s">
        <v>52</v>
      </c>
      <c r="B25" s="50" t="s">
        <v>20</v>
      </c>
      <c r="C25" s="86">
        <f t="shared" si="8"/>
        <v>0</v>
      </c>
      <c r="D25" s="87"/>
      <c r="E25" s="41">
        <f t="shared" si="8"/>
        <v>0</v>
      </c>
      <c r="F25" s="40">
        <f t="shared" si="9"/>
        <v>0</v>
      </c>
      <c r="G25" s="94">
        <v>0</v>
      </c>
      <c r="H25" s="95"/>
      <c r="I25" s="28">
        <v>0</v>
      </c>
      <c r="J25" s="25">
        <f t="shared" si="6"/>
        <v>0</v>
      </c>
      <c r="K25" s="13">
        <f t="shared" si="10"/>
        <v>0</v>
      </c>
    </row>
    <row r="26" spans="1:13" ht="9.9" customHeight="1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3" ht="21" customHeight="1">
      <c r="A27" s="12" t="s">
        <v>25</v>
      </c>
      <c r="B27" s="24" t="s">
        <v>26</v>
      </c>
      <c r="C27" s="22"/>
      <c r="D27" s="22"/>
      <c r="E27" s="22"/>
      <c r="F27" s="22"/>
      <c r="G27" s="22"/>
      <c r="H27" s="22"/>
      <c r="I27" s="22"/>
      <c r="J27" s="22"/>
      <c r="K27" s="22"/>
    </row>
    <row r="28" spans="1:13" ht="18" customHeight="1">
      <c r="A28" s="8" t="s">
        <v>27</v>
      </c>
      <c r="B28" s="52" t="s">
        <v>12</v>
      </c>
      <c r="C28" s="22"/>
      <c r="D28" s="22"/>
      <c r="E28" s="22"/>
      <c r="F28" s="22"/>
      <c r="G28" s="22"/>
      <c r="H28" s="22"/>
      <c r="I28" s="22"/>
      <c r="J28" s="22"/>
      <c r="K28" s="22"/>
    </row>
    <row r="29" spans="1:13" ht="21" customHeight="1">
      <c r="A29" s="49" t="s">
        <v>28</v>
      </c>
      <c r="B29" s="50" t="s">
        <v>29</v>
      </c>
      <c r="C29" s="53"/>
      <c r="D29" s="53"/>
      <c r="E29" s="22"/>
      <c r="F29" s="29">
        <v>199478</v>
      </c>
      <c r="G29" s="22"/>
      <c r="H29" s="22"/>
      <c r="I29" s="22"/>
      <c r="J29" s="29">
        <v>785784</v>
      </c>
      <c r="K29" s="13">
        <f>F29+J29</f>
        <v>985262</v>
      </c>
    </row>
    <row r="30" spans="1:13" ht="21" customHeight="1">
      <c r="A30" s="49" t="s">
        <v>30</v>
      </c>
      <c r="B30" s="50" t="s">
        <v>31</v>
      </c>
      <c r="C30" s="53"/>
      <c r="D30" s="53"/>
      <c r="E30" s="22"/>
      <c r="F30" s="29">
        <v>235692</v>
      </c>
      <c r="G30" s="22"/>
      <c r="H30" s="22"/>
      <c r="I30" s="22"/>
      <c r="J30" s="29">
        <v>588821</v>
      </c>
      <c r="K30" s="13">
        <f>+F30+J30</f>
        <v>824513</v>
      </c>
    </row>
    <row r="31" spans="1:13" ht="27.15" customHeight="1">
      <c r="A31" s="49" t="s">
        <v>32</v>
      </c>
      <c r="B31" s="23" t="s">
        <v>53</v>
      </c>
      <c r="C31" s="22"/>
      <c r="D31" s="22"/>
      <c r="E31" s="22"/>
      <c r="F31" s="29">
        <v>50528</v>
      </c>
      <c r="G31" s="22"/>
      <c r="H31" s="22"/>
      <c r="I31" s="22"/>
      <c r="J31" s="29">
        <v>105506</v>
      </c>
      <c r="K31" s="13">
        <f>+F31+J31</f>
        <v>156034</v>
      </c>
    </row>
    <row r="32" spans="1:13" ht="27.15" customHeight="1">
      <c r="A32" s="8" t="s">
        <v>33</v>
      </c>
      <c r="B32" s="23" t="s">
        <v>54</v>
      </c>
      <c r="C32" s="22"/>
      <c r="D32" s="22"/>
      <c r="E32" s="22"/>
      <c r="F32" s="37">
        <f>J31</f>
        <v>105506</v>
      </c>
      <c r="G32" s="22"/>
      <c r="H32" s="22"/>
      <c r="I32" s="22"/>
      <c r="J32" s="37">
        <f>F31</f>
        <v>50528</v>
      </c>
      <c r="K32" s="13">
        <f>+F32+J32</f>
        <v>156034</v>
      </c>
    </row>
    <row r="33" spans="1:16" ht="18.75" customHeight="1">
      <c r="A33" s="8" t="s">
        <v>34</v>
      </c>
      <c r="B33" s="54" t="s">
        <v>14</v>
      </c>
      <c r="C33" s="22"/>
      <c r="D33" s="22"/>
      <c r="E33" s="22"/>
      <c r="F33" s="22"/>
      <c r="G33" s="22"/>
      <c r="H33" s="22"/>
      <c r="I33" s="22"/>
      <c r="J33" s="22"/>
      <c r="K33" s="22"/>
    </row>
    <row r="34" spans="1:16" ht="18" customHeight="1">
      <c r="A34" s="49" t="s">
        <v>35</v>
      </c>
      <c r="B34" s="50" t="s">
        <v>29</v>
      </c>
      <c r="C34" s="53"/>
      <c r="D34" s="53"/>
      <c r="E34" s="22"/>
      <c r="F34" s="29">
        <v>25471</v>
      </c>
      <c r="G34" s="22"/>
      <c r="H34" s="22"/>
      <c r="I34" s="22"/>
      <c r="J34" s="29">
        <v>12064</v>
      </c>
      <c r="K34" s="13">
        <f>F34+J34</f>
        <v>37535</v>
      </c>
    </row>
    <row r="35" spans="1:16" ht="18" customHeight="1">
      <c r="A35" s="49" t="s">
        <v>36</v>
      </c>
      <c r="B35" s="50" t="s">
        <v>31</v>
      </c>
      <c r="C35" s="53"/>
      <c r="D35" s="53"/>
      <c r="E35" s="22"/>
      <c r="F35" s="29">
        <v>32058</v>
      </c>
      <c r="G35" s="22"/>
      <c r="H35" s="22"/>
      <c r="I35" s="22"/>
      <c r="J35" s="29">
        <v>7365</v>
      </c>
      <c r="K35" s="13">
        <f>+F35+J35</f>
        <v>39423</v>
      </c>
    </row>
    <row r="36" spans="1:16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3.8">
      <c r="A37" s="21" t="s">
        <v>37</v>
      </c>
      <c r="B37" s="11" t="s">
        <v>38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55"/>
    </row>
    <row r="38" spans="1:16" ht="13.8" thickBot="1">
      <c r="A38" s="14"/>
      <c r="B38" s="1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14.4">
      <c r="A39" s="9"/>
      <c r="B39" s="19"/>
      <c r="C39" s="78" t="s">
        <v>57</v>
      </c>
      <c r="D39" s="79"/>
      <c r="E39" s="80"/>
      <c r="F39" s="72" t="s">
        <v>58</v>
      </c>
      <c r="G39" s="78" t="s">
        <v>59</v>
      </c>
      <c r="H39" s="79"/>
      <c r="I39" s="81"/>
      <c r="J39" s="72" t="s">
        <v>60</v>
      </c>
      <c r="K39" s="74" t="s">
        <v>6</v>
      </c>
      <c r="L39" s="1" t="s">
        <v>3</v>
      </c>
      <c r="M39" s="70"/>
      <c r="N39" s="7"/>
      <c r="O39" s="3"/>
      <c r="P39" s="56"/>
    </row>
    <row r="40" spans="1:16" ht="27" thickBot="1">
      <c r="A40" s="9"/>
      <c r="B40" s="19"/>
      <c r="C40" s="57" t="s">
        <v>39</v>
      </c>
      <c r="D40" s="58" t="s">
        <v>65</v>
      </c>
      <c r="E40" s="58" t="s">
        <v>66</v>
      </c>
      <c r="F40" s="73"/>
      <c r="G40" s="57" t="s">
        <v>39</v>
      </c>
      <c r="H40" s="58" t="s">
        <v>65</v>
      </c>
      <c r="I40" s="58" t="s">
        <v>66</v>
      </c>
      <c r="J40" s="73"/>
      <c r="K40" s="75"/>
      <c r="L40" s="57" t="s">
        <v>39</v>
      </c>
      <c r="M40" s="58" t="s">
        <v>65</v>
      </c>
      <c r="N40" s="58" t="s">
        <v>66</v>
      </c>
      <c r="O40" s="6" t="s">
        <v>7</v>
      </c>
      <c r="P40" s="18" t="s">
        <v>8</v>
      </c>
    </row>
    <row r="41" spans="1:16" ht="34.200000000000003">
      <c r="A41" s="12">
        <v>1</v>
      </c>
      <c r="B41" s="59" t="s">
        <v>63</v>
      </c>
      <c r="C41" s="60">
        <f>SUM(C42:C45)</f>
        <v>327408.11410340504</v>
      </c>
      <c r="D41" s="60">
        <f t="shared" ref="D41:E41" si="11">SUM(D42:D45)</f>
        <v>2373041.2186486255</v>
      </c>
      <c r="E41" s="60">
        <f t="shared" si="11"/>
        <v>2381521.6672479697</v>
      </c>
      <c r="F41" s="61">
        <f>SUM(F42:F45)</f>
        <v>5081971</v>
      </c>
      <c r="G41" s="60">
        <f>SUM(G42:G45)</f>
        <v>149168.49154726035</v>
      </c>
      <c r="H41" s="60">
        <f t="shared" ref="H41" si="12">SUM(H42:H45)</f>
        <v>761180.94506109529</v>
      </c>
      <c r="I41" s="60">
        <f t="shared" ref="I41" si="13">SUM(I42:I45)</f>
        <v>823660.56339164439</v>
      </c>
      <c r="J41" s="61">
        <f>SUM(J42:J45)</f>
        <v>1734010</v>
      </c>
      <c r="K41" s="62">
        <f>SUM(K42:K45)</f>
        <v>6815981</v>
      </c>
      <c r="L41" s="60">
        <f>SUM(L42:L45)</f>
        <v>664917.84837723605</v>
      </c>
      <c r="M41" s="60">
        <f t="shared" ref="M41" si="14">SUM(M42:M45)</f>
        <v>2847295.7435025405</v>
      </c>
      <c r="N41" s="60">
        <f t="shared" ref="N41" si="15">SUM(N42:N45)</f>
        <v>1843135.4081202238</v>
      </c>
      <c r="O41" s="17">
        <f>O42+O43+O44+O45</f>
        <v>5355349</v>
      </c>
      <c r="P41" s="71">
        <f>SUM(P42:P45)</f>
        <v>12171330</v>
      </c>
    </row>
    <row r="42" spans="1:16" ht="21.75" customHeight="1">
      <c r="A42" s="49" t="s">
        <v>11</v>
      </c>
      <c r="B42" s="63" t="s">
        <v>40</v>
      </c>
      <c r="C42" s="39">
        <v>64485.272147921591</v>
      </c>
      <c r="D42" s="39">
        <v>104057.866080912</v>
      </c>
      <c r="E42" s="39">
        <v>56201.861771166412</v>
      </c>
      <c r="F42" s="25">
        <f>SUM(C42:E42)</f>
        <v>224745</v>
      </c>
      <c r="G42" s="39">
        <v>60276.535877802511</v>
      </c>
      <c r="H42" s="39">
        <v>115476.97608875323</v>
      </c>
      <c r="I42" s="39">
        <v>50702.488033444257</v>
      </c>
      <c r="J42" s="25">
        <f>SUM(G42:I42)</f>
        <v>226456</v>
      </c>
      <c r="K42" s="62">
        <f>+F42+J42</f>
        <v>451201</v>
      </c>
      <c r="L42" s="39">
        <v>11460.26302428175</v>
      </c>
      <c r="M42" s="39">
        <v>83862.010022899034</v>
      </c>
      <c r="N42" s="39">
        <v>6222.7269528192146</v>
      </c>
      <c r="O42" s="25">
        <f>SUM(L42:N42)</f>
        <v>101545</v>
      </c>
      <c r="P42" s="13">
        <f>+K42+O42</f>
        <v>552746</v>
      </c>
    </row>
    <row r="43" spans="1:16" ht="26.4">
      <c r="A43" s="49" t="s">
        <v>13</v>
      </c>
      <c r="B43" s="63" t="s">
        <v>41</v>
      </c>
      <c r="C43" s="39">
        <v>22606</v>
      </c>
      <c r="D43" s="39">
        <v>41231</v>
      </c>
      <c r="E43" s="39">
        <v>32104</v>
      </c>
      <c r="F43" s="25">
        <f t="shared" ref="F43:F45" si="16">SUM(C43:E43)</f>
        <v>95941</v>
      </c>
      <c r="G43" s="39">
        <v>11164</v>
      </c>
      <c r="H43" s="39">
        <v>41076</v>
      </c>
      <c r="I43" s="39">
        <v>48917</v>
      </c>
      <c r="J43" s="25">
        <f t="shared" ref="J43:J45" si="17">SUM(G43:I43)</f>
        <v>101157</v>
      </c>
      <c r="K43" s="62">
        <f>+F43+J43</f>
        <v>197098</v>
      </c>
      <c r="L43" s="39">
        <v>196077.15661367762</v>
      </c>
      <c r="M43" s="39">
        <v>1663211.0073531216</v>
      </c>
      <c r="N43" s="39">
        <v>1007042.8360332007</v>
      </c>
      <c r="O43" s="25">
        <f t="shared" ref="O43:O45" si="18">SUM(L43:N43)</f>
        <v>2866331</v>
      </c>
      <c r="P43" s="13">
        <f>+K43+O43</f>
        <v>3063429</v>
      </c>
    </row>
    <row r="44" spans="1:16" ht="26.4">
      <c r="A44" s="49" t="s">
        <v>15</v>
      </c>
      <c r="B44" s="63" t="s">
        <v>61</v>
      </c>
      <c r="C44" s="39">
        <v>1472.9942807748448</v>
      </c>
      <c r="D44" s="39">
        <v>16013.258493907371</v>
      </c>
      <c r="E44" s="39">
        <v>21485.747225317784</v>
      </c>
      <c r="F44" s="25">
        <f t="shared" si="16"/>
        <v>38972</v>
      </c>
      <c r="G44" s="39">
        <v>4706.2471098705901</v>
      </c>
      <c r="H44" s="39">
        <v>21457.920456736869</v>
      </c>
      <c r="I44" s="39">
        <v>24983.832433392541</v>
      </c>
      <c r="J44" s="25">
        <f t="shared" si="17"/>
        <v>51148</v>
      </c>
      <c r="K44" s="62">
        <f>+F44+J44</f>
        <v>90120</v>
      </c>
      <c r="L44" s="39">
        <v>457380.42873927671</v>
      </c>
      <c r="M44" s="39">
        <v>1100222.7261265195</v>
      </c>
      <c r="N44" s="39">
        <v>829869.84513420379</v>
      </c>
      <c r="O44" s="25">
        <f t="shared" si="18"/>
        <v>2387473</v>
      </c>
      <c r="P44" s="13">
        <f>+K44+O44</f>
        <v>2477593</v>
      </c>
    </row>
    <row r="45" spans="1:16" ht="26.4">
      <c r="A45" s="49" t="s">
        <v>17</v>
      </c>
      <c r="B45" s="63" t="s">
        <v>42</v>
      </c>
      <c r="C45" s="39">
        <v>238843.84767470858</v>
      </c>
      <c r="D45" s="39">
        <v>2211739.094073806</v>
      </c>
      <c r="E45" s="39">
        <v>2271730.0582514852</v>
      </c>
      <c r="F45" s="25">
        <f t="shared" si="16"/>
        <v>4722313</v>
      </c>
      <c r="G45" s="39">
        <v>73021.708559587249</v>
      </c>
      <c r="H45" s="39">
        <v>583170.04851560516</v>
      </c>
      <c r="I45" s="39">
        <v>699057.24292480759</v>
      </c>
      <c r="J45" s="25">
        <f t="shared" si="17"/>
        <v>1355249</v>
      </c>
      <c r="K45" s="62">
        <f>+F45+J45</f>
        <v>6077562</v>
      </c>
      <c r="L45" s="39">
        <v>0</v>
      </c>
      <c r="M45" s="39">
        <v>0</v>
      </c>
      <c r="N45" s="39">
        <v>0</v>
      </c>
      <c r="O45" s="25">
        <f t="shared" si="18"/>
        <v>0</v>
      </c>
      <c r="P45" s="13">
        <f>+K45+O45</f>
        <v>6077562</v>
      </c>
    </row>
    <row r="46" spans="1:16">
      <c r="A46" s="14"/>
      <c r="B46" s="51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1:16" ht="34.200000000000003">
      <c r="A47" s="12">
        <v>2</v>
      </c>
      <c r="B47" s="59" t="s">
        <v>64</v>
      </c>
      <c r="C47" s="60">
        <f>SUM(C48:C51)</f>
        <v>220935.18013615164</v>
      </c>
      <c r="D47" s="60">
        <f t="shared" ref="D47" si="19">SUM(D48:D51)</f>
        <v>2228713.0704489225</v>
      </c>
      <c r="E47" s="60">
        <f t="shared" ref="E47" si="20">SUM(E48:E51)</f>
        <v>2269253.7494149264</v>
      </c>
      <c r="F47" s="17">
        <f>SUM(F48:F51)</f>
        <v>4718902</v>
      </c>
      <c r="G47" s="60">
        <f>SUM(G48:G51)</f>
        <v>68478.643256892217</v>
      </c>
      <c r="H47" s="60">
        <f t="shared" ref="H47" si="21">SUM(H48:H51)</f>
        <v>593152.07551725162</v>
      </c>
      <c r="I47" s="60">
        <f t="shared" ref="I47" si="22">SUM(I48:I51)</f>
        <v>696854.38122585625</v>
      </c>
      <c r="J47" s="17">
        <f>SUM(J48:J51)</f>
        <v>1358485.1</v>
      </c>
      <c r="K47" s="62">
        <f>SUM(K48:K51)</f>
        <v>6077387.0999999996</v>
      </c>
      <c r="L47" s="60">
        <f>SUM(L48:L51)</f>
        <v>474403.3546137198</v>
      </c>
      <c r="M47" s="60">
        <f t="shared" ref="M47" si="23">SUM(M48:M51)</f>
        <v>2189608.9638448101</v>
      </c>
      <c r="N47" s="60">
        <f t="shared" ref="N47" si="24">SUM(N48:N51)</f>
        <v>1530260.6815414701</v>
      </c>
      <c r="O47" s="17">
        <f>O48+O49+O50+O51</f>
        <v>4194273</v>
      </c>
      <c r="P47" s="71">
        <f>SUM(P48:P51)</f>
        <v>10271660.1</v>
      </c>
    </row>
    <row r="48" spans="1:16" ht="24" customHeight="1">
      <c r="A48" s="49" t="s">
        <v>23</v>
      </c>
      <c r="B48" s="63" t="s">
        <v>40</v>
      </c>
      <c r="C48" s="39">
        <v>61672.643653552062</v>
      </c>
      <c r="D48" s="39">
        <v>68675.791547337692</v>
      </c>
      <c r="E48" s="39">
        <v>33283.564799110245</v>
      </c>
      <c r="F48" s="25">
        <f>SUM(C48:E48)</f>
        <v>163632</v>
      </c>
      <c r="G48" s="39">
        <v>33497.452271524715</v>
      </c>
      <c r="H48" s="39">
        <v>69190.617402559918</v>
      </c>
      <c r="I48" s="39">
        <v>29061.930325915368</v>
      </c>
      <c r="J48" s="25">
        <f>SUM(G48:I48)</f>
        <v>131750</v>
      </c>
      <c r="K48" s="62">
        <f>+F48+J48</f>
        <v>295382</v>
      </c>
      <c r="L48" s="39">
        <v>4326.9258744430708</v>
      </c>
      <c r="M48" s="39">
        <v>43177.237718290693</v>
      </c>
      <c r="N48" s="39">
        <v>3203.8364072662362</v>
      </c>
      <c r="O48" s="25">
        <f>SUM(L48:N48)</f>
        <v>50708</v>
      </c>
      <c r="P48" s="13">
        <f>+K48+O48</f>
        <v>346090</v>
      </c>
    </row>
    <row r="49" spans="1:16" ht="26.4">
      <c r="A49" s="49" t="s">
        <v>24</v>
      </c>
      <c r="B49" s="63" t="s">
        <v>41</v>
      </c>
      <c r="C49" s="39">
        <v>136</v>
      </c>
      <c r="D49" s="39">
        <v>7791</v>
      </c>
      <c r="E49" s="39">
        <v>5382</v>
      </c>
      <c r="F49" s="25">
        <f t="shared" ref="F49:F51" si="25">SUM(C49:E49)</f>
        <v>13309</v>
      </c>
      <c r="G49" s="39">
        <v>154</v>
      </c>
      <c r="H49" s="39">
        <v>8050.55</v>
      </c>
      <c r="I49" s="39">
        <v>7761.55</v>
      </c>
      <c r="J49" s="25">
        <f t="shared" ref="J49:J51" si="26">SUM(G49:I49)</f>
        <v>15966.099999999999</v>
      </c>
      <c r="K49" s="62">
        <f>+F49+J49</f>
        <v>29275.1</v>
      </c>
      <c r="L49" s="39">
        <v>13228</v>
      </c>
      <c r="M49" s="39">
        <v>329311</v>
      </c>
      <c r="N49" s="39">
        <v>191976</v>
      </c>
      <c r="O49" s="25">
        <f t="shared" ref="O49:O51" si="27">SUM(L49:N49)</f>
        <v>534515</v>
      </c>
      <c r="P49" s="13">
        <f>+K49+O49</f>
        <v>563790.1</v>
      </c>
    </row>
    <row r="50" spans="1:16" ht="26.4">
      <c r="A50" s="49" t="s">
        <v>50</v>
      </c>
      <c r="B50" s="63" t="s">
        <v>61</v>
      </c>
      <c r="C50" s="39">
        <v>55.958408512432413</v>
      </c>
      <c r="D50" s="39">
        <v>7928.8963763916236</v>
      </c>
      <c r="E50" s="39">
        <v>12006.145215095943</v>
      </c>
      <c r="F50" s="25">
        <f t="shared" si="25"/>
        <v>19991</v>
      </c>
      <c r="G50" s="39">
        <v>1558.2321838788798</v>
      </c>
      <c r="H50" s="39">
        <v>14478.208662775945</v>
      </c>
      <c r="I50" s="39">
        <v>17271.559153345173</v>
      </c>
      <c r="J50" s="25">
        <f t="shared" si="26"/>
        <v>33308</v>
      </c>
      <c r="K50" s="62">
        <f>+F50+J50</f>
        <v>53299</v>
      </c>
      <c r="L50" s="39">
        <v>456848.42873927671</v>
      </c>
      <c r="M50" s="39">
        <v>1817120.7261265195</v>
      </c>
      <c r="N50" s="39">
        <v>1335080.8451342038</v>
      </c>
      <c r="O50" s="25">
        <f t="shared" si="27"/>
        <v>3609050</v>
      </c>
      <c r="P50" s="13">
        <f>+K50+O50</f>
        <v>3662349</v>
      </c>
    </row>
    <row r="51" spans="1:16" ht="26.4">
      <c r="A51" s="49" t="s">
        <v>51</v>
      </c>
      <c r="B51" s="63" t="s">
        <v>42</v>
      </c>
      <c r="C51" s="39">
        <v>159070.57807408716</v>
      </c>
      <c r="D51" s="39">
        <v>2144317.382525193</v>
      </c>
      <c r="E51" s="39">
        <v>2218582.03940072</v>
      </c>
      <c r="F51" s="25">
        <f t="shared" si="25"/>
        <v>4521970</v>
      </c>
      <c r="G51" s="39">
        <v>33268.958801488625</v>
      </c>
      <c r="H51" s="39">
        <v>501432.69945191575</v>
      </c>
      <c r="I51" s="39">
        <v>642759.34174659569</v>
      </c>
      <c r="J51" s="25">
        <f t="shared" si="26"/>
        <v>1177461</v>
      </c>
      <c r="K51" s="62">
        <f>+F51+J51</f>
        <v>5699431</v>
      </c>
      <c r="L51" s="39">
        <v>0</v>
      </c>
      <c r="M51" s="39">
        <v>0</v>
      </c>
      <c r="N51" s="39">
        <v>0</v>
      </c>
      <c r="O51" s="25">
        <f t="shared" si="27"/>
        <v>0</v>
      </c>
      <c r="P51" s="13">
        <f>+K51+O51</f>
        <v>5699431</v>
      </c>
    </row>
  </sheetData>
  <mergeCells count="31">
    <mergeCell ref="G12:H12"/>
    <mergeCell ref="C20:D20"/>
    <mergeCell ref="C21:D21"/>
    <mergeCell ref="C22:D22"/>
    <mergeCell ref="C23:D23"/>
    <mergeCell ref="C17:D17"/>
    <mergeCell ref="C18:D18"/>
    <mergeCell ref="G13:H13"/>
    <mergeCell ref="G14:H14"/>
    <mergeCell ref="G15:H15"/>
    <mergeCell ref="G16:H16"/>
    <mergeCell ref="G17:H17"/>
    <mergeCell ref="G18:H18"/>
    <mergeCell ref="C12:D12"/>
    <mergeCell ref="C13:D13"/>
    <mergeCell ref="C14:D14"/>
    <mergeCell ref="J39:J40"/>
    <mergeCell ref="K39:K40"/>
    <mergeCell ref="C15:D15"/>
    <mergeCell ref="C16:D16"/>
    <mergeCell ref="C39:E39"/>
    <mergeCell ref="F39:F40"/>
    <mergeCell ref="G39:I39"/>
    <mergeCell ref="C24:D24"/>
    <mergeCell ref="C25:D25"/>
    <mergeCell ref="G20:H20"/>
    <mergeCell ref="G21:H21"/>
    <mergeCell ref="G22:H22"/>
    <mergeCell ref="G23:H23"/>
    <mergeCell ref="G24:H24"/>
    <mergeCell ref="G25:H25"/>
  </mergeCells>
  <dataValidations count="7">
    <dataValidation allowBlank="1" showInputMessage="1" showErrorMessage="1" prompt="Διακριτικός τίτλος" sqref="C2:D2" xr:uid="{00000000-0002-0000-0000-000000000000}"/>
    <dataValidation allowBlank="1" showInputMessage="1" showErrorMessage="1" prompt="(Όνομα, τηλέφωνο, email)" sqref="C6:D6" xr:uid="{00000000-0002-0000-0000-000001000000}"/>
    <dataValidation type="list" allowBlank="1" showInputMessage="1" showErrorMessage="1" prompt="Έτος" sqref="C4:D4" xr:uid="{00000000-0002-0000-0000-000002000000}">
      <formula1>"2014, 2015, 2016, 2017, 2018, 2019, 2020, 2021, 2022, 2023, 2024, 2025, 2026, 2027, 2028, 2029, 2030"</formula1>
    </dataValidation>
    <dataValidation type="list" allowBlank="1" showInputMessage="1" showErrorMessage="1" prompt="Τρίμηνο" sqref="E4" xr:uid="{00000000-0002-0000-0000-000003000000}">
      <formula1>"1, 2, 3, 4"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:D5" xr:uid="{00000000-0002-0000-0000-000004000000}">
      <formula1>42370</formula1>
    </dataValidation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41:O45 C47:O51" xr:uid="{00000000-0002-0000-0000-000005000000}">
      <formula1>0</formula1>
    </dataValidation>
    <dataValidation errorStyle="warning" allowBlank="1" showInputMessage="1" showErrorMessage="1" errorTitle="Λάθος τύπος δεδομένων" error="Εισάγετε αριθμούς" sqref="I13:K18 C27:K35 P41 P47 C13:C18 E13:G18 C20:C25 E20:G25 I20:K25" xr:uid="{00000000-0002-0000-0000-000006000000}"/>
  </dataValidations>
  <pageMargins left="0.31496062992125984" right="0.27559055118110237" top="0.35433070866141736" bottom="0.35433070866141736" header="0.31496062992125984" footer="0.31496062992125984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TOTAL 2025B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Tsiamis</dc:creator>
  <cp:lastModifiedBy>Nikitopoulos Andreas</cp:lastModifiedBy>
  <cp:lastPrinted>2015-12-22T10:42:44Z</cp:lastPrinted>
  <dcterms:created xsi:type="dcterms:W3CDTF">2015-12-20T15:20:56Z</dcterms:created>
  <dcterms:modified xsi:type="dcterms:W3CDTF">2026-06-04T09:58:42Z</dcterms:modified>
</cp:coreProperties>
</file>