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D23B96DB-6F25-4A64-B4F6-FB273AA9A78B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Διασύνδεση κινητής 2024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80" i="1"/>
  <c r="K37" i="1" l="1"/>
  <c r="K30" i="1"/>
  <c r="I30" i="1"/>
  <c r="J20" i="1"/>
  <c r="J13" i="1"/>
  <c r="I13" i="1"/>
  <c r="I37" i="1" l="1"/>
  <c r="I35" i="1" s="1"/>
  <c r="I20" i="1"/>
  <c r="I18" i="1" s="1"/>
  <c r="K35" i="1"/>
  <c r="J18" i="1"/>
  <c r="E80" i="1" l="1"/>
  <c r="I60" i="1"/>
  <c r="F60" i="1"/>
  <c r="C60" i="1"/>
  <c r="E60" i="1" l="1"/>
  <c r="G60" i="1"/>
  <c r="D93" i="1"/>
  <c r="D80" i="1"/>
  <c r="J60" i="1"/>
  <c r="E93" i="1"/>
  <c r="E37" i="1"/>
  <c r="E35" i="1" s="1"/>
  <c r="E30" i="1"/>
  <c r="C30" i="1"/>
  <c r="D20" i="1"/>
  <c r="D18" i="1" s="1"/>
  <c r="C13" i="1"/>
  <c r="J93" i="1"/>
  <c r="C37" i="1"/>
  <c r="C35" i="1" s="1"/>
  <c r="D13" i="1"/>
  <c r="K60" i="1"/>
  <c r="K93" i="1"/>
  <c r="C20" i="1"/>
  <c r="C18" i="1" s="1"/>
  <c r="C97" i="1" l="1"/>
  <c r="C98" i="1"/>
</calcChain>
</file>

<file path=xl/sharedStrings.xml><?xml version="1.0" encoding="utf-8"?>
<sst xmlns="http://schemas.openxmlformats.org/spreadsheetml/2006/main" count="191" uniqueCount="122">
  <si>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</si>
  <si>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</si>
  <si>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</si>
  <si>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</si>
  <si>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</si>
  <si>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</si>
  <si>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</si>
  <si>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</si>
  <si>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</si>
  <si>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</si>
  <si>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</si>
  <si>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</si>
  <si>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</si>
  <si>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</si>
  <si>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</si>
  <si>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</si>
  <si>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</si>
  <si>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</si>
  <si>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</si>
  <si>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</si>
  <si>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</si>
  <si>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</si>
  <si>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</si>
  <si>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</si>
  <si>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</si>
  <si>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</si>
  <si>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</si>
  <si>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</si>
  <si>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</si>
  <si>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</si>
  <si>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</si>
  <si>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</si>
  <si>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</si>
  <si>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</si>
  <si>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</si>
  <si>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</si>
  <si>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</si>
  <si>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</si>
  <si>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</si>
  <si>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</si>
  <si>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</si>
  <si>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</si>
  <si>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</si>
  <si>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</si>
  <si>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</si>
  <si>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</si>
  <si>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</si>
  <si>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</si>
  <si>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</si>
  <si>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</si>
  <si>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</si>
  <si>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</si>
  <si>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</si>
  <si>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</si>
  <si>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</si>
  <si>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</si>
  <si>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</si>
  <si>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</si>
  <si>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</si>
  <si>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</si>
  <si>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</si>
  <si>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</si>
  <si>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</si>
  <si>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</si>
  <si>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</si>
  <si>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</si>
  <si>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</si>
  <si>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</si>
  <si>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</si>
  <si>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</si>
  <si>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</si>
  <si>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</si>
  <si>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</si>
  <si>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</si>
  <si>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</si>
  <si>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</si>
  <si>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</si>
  <si>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</si>
  <si>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</si>
  <si>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</si>
  <si>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</si>
  <si>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</si>
  <si>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</si>
  <si>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</si>
  <si>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</si>
  <si>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</si>
  <si>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</si>
  <si>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</si>
  <si>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</si>
  <si>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</si>
  <si>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</si>
  <si>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</si>
  <si>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</si>
  <si>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</si>
  <si>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</si>
  <si>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</si>
  <si>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</si>
  <si>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</si>
  <si>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</si>
  <si>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</si>
  <si>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</si>
  <si>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</si>
  <si>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</si>
  <si>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</si>
  <si>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</si>
  <si>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</si>
  <si>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</si>
  <si>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</si>
  <si>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</si>
  <si>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</si>
  <si>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</si>
  <si>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</si>
  <si>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</si>
  <si>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</si>
  <si>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</si>
  <si>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</si>
  <si>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</si>
  <si>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01-004</t>
  </si>
  <si>
    <t>92-001</t>
  </si>
  <si>
    <t>NOVA</t>
  </si>
  <si>
    <t>95-001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</si>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</sst>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lightVertical">
        <bgColor rgb="FFFF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2" fillId="19" borderId="8" xfId="1" applyFont="1" applyFill="1" applyBorder="1" applyAlignment="1" applyProtection="1">
      <alignment horizontal="right" vertical="center" wrapText="1"/>
    </xf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C8" sqref="C8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" thickBot="1" x14ac:dyDescent="0.35">
      <c r="A2" s="1"/>
      <c r="B2" s="4" t="s">
        <v>1</v>
      </c>
      <c r="C2" s="5">
        <v>2024</v>
      </c>
      <c r="D2" s="65" t="s">
        <v>121</v>
      </c>
      <c r="E2" s="50" t="s">
        <v>120</v>
      </c>
      <c r="F2" s="66" t="s">
        <v>118</v>
      </c>
      <c r="G2" s="50" t="s">
        <v>117</v>
      </c>
      <c r="H2" s="6"/>
      <c r="I2" s="50"/>
      <c r="J2" s="6"/>
      <c r="K2" s="6"/>
    </row>
    <row r="3" spans="1:18" customFormat="1" ht="14.4" x14ac:dyDescent="0.3">
      <c r="A3" s="1"/>
      <c r="B3" s="2"/>
      <c r="C3" s="51" t="s">
        <v>74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4.4" x14ac:dyDescent="0.3">
      <c r="A5" s="9" t="s">
        <v>2</v>
      </c>
      <c r="B5" s="10" t="s">
        <v>75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6.4" x14ac:dyDescent="0.3">
      <c r="A7" s="13" t="s">
        <v>3</v>
      </c>
      <c r="B7" s="14" t="s">
        <v>4</v>
      </c>
      <c r="C7" s="52" t="s">
        <v>76</v>
      </c>
      <c r="D7" s="16"/>
      <c r="E7" s="16"/>
      <c r="F7" s="16"/>
      <c r="G7" s="16"/>
      <c r="H7" s="16"/>
      <c r="I7" s="16"/>
      <c r="J7" s="16"/>
      <c r="K7" s="17"/>
      <c r="L7" s="67"/>
    </row>
    <row r="8" spans="1:18" customFormat="1" ht="25.5" customHeight="1" x14ac:dyDescent="0.3">
      <c r="A8" s="18" t="s">
        <v>6</v>
      </c>
      <c r="B8" s="19" t="s">
        <v>7</v>
      </c>
      <c r="C8" s="20">
        <v>9016362950.7000008</v>
      </c>
      <c r="D8" s="72" t="s">
        <v>77</v>
      </c>
      <c r="E8" s="73"/>
      <c r="F8" s="73"/>
      <c r="G8" s="73"/>
      <c r="H8" s="73"/>
      <c r="I8" s="73"/>
      <c r="J8" s="8"/>
      <c r="K8" s="8"/>
      <c r="L8" s="67"/>
    </row>
    <row r="9" spans="1:18" customFormat="1" ht="39.75" customHeight="1" x14ac:dyDescent="0.3">
      <c r="A9" s="18" t="s">
        <v>44</v>
      </c>
      <c r="B9" s="19" t="s">
        <v>78</v>
      </c>
      <c r="C9" s="53">
        <v>19958893120.830002</v>
      </c>
      <c r="D9" s="74" t="s">
        <v>79</v>
      </c>
      <c r="E9" s="75"/>
      <c r="F9" s="75"/>
      <c r="G9" s="75"/>
      <c r="H9" s="75"/>
      <c r="I9" s="75"/>
      <c r="J9" s="2"/>
      <c r="K9" s="2"/>
      <c r="L9" s="67"/>
    </row>
    <row r="10" spans="1:18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4.4" x14ac:dyDescent="0.3">
      <c r="A11" s="32"/>
      <c r="B11" s="26"/>
      <c r="C11" s="54" t="s">
        <v>80</v>
      </c>
      <c r="D11" s="55"/>
      <c r="E11" s="55"/>
      <c r="F11" s="55"/>
      <c r="G11" s="55"/>
      <c r="H11" s="26"/>
      <c r="I11" s="56" t="s">
        <v>81</v>
      </c>
      <c r="J11" s="57"/>
      <c r="K11" s="56"/>
    </row>
    <row r="12" spans="1:18" customFormat="1" ht="49.8" x14ac:dyDescent="0.3">
      <c r="A12" s="22" t="s">
        <v>8</v>
      </c>
      <c r="B12" s="23" t="s">
        <v>9</v>
      </c>
      <c r="C12" s="46" t="s">
        <v>82</v>
      </c>
      <c r="D12" s="58" t="s">
        <v>83</v>
      </c>
      <c r="E12" s="25"/>
      <c r="F12" s="25"/>
      <c r="G12" s="25"/>
      <c r="H12" s="25"/>
      <c r="I12" s="46" t="s">
        <v>61</v>
      </c>
      <c r="J12" s="58" t="s">
        <v>84</v>
      </c>
      <c r="K12" s="25"/>
    </row>
    <row r="13" spans="1:18" customFormat="1" ht="14.4" x14ac:dyDescent="0.3">
      <c r="A13" s="18" t="s">
        <v>11</v>
      </c>
      <c r="B13" s="27" t="s">
        <v>85</v>
      </c>
      <c r="C13" s="28">
        <f>SUM(C14:C17)</f>
        <v>0</v>
      </c>
      <c r="D13" s="28">
        <f>SUM(D14:D17)</f>
        <v>0</v>
      </c>
      <c r="E13" s="68"/>
      <c r="F13" s="69"/>
      <c r="G13" s="25"/>
      <c r="H13" s="25"/>
      <c r="I13" s="28">
        <f>SUM(I14:I17)</f>
        <v>8344449931.2649994</v>
      </c>
      <c r="J13" s="28">
        <f>SUM(J14:J17)</f>
        <v>16765071.1241969</v>
      </c>
      <c r="K13" s="68"/>
      <c r="L13" s="70"/>
      <c r="M13" s="67"/>
      <c r="Q13" s="67"/>
      <c r="R13" s="67"/>
    </row>
    <row r="14" spans="1:18" customFormat="1" ht="14.4" x14ac:dyDescent="0.3">
      <c r="A14" s="18" t="s">
        <v>12</v>
      </c>
      <c r="B14" s="29" t="s">
        <v>13</v>
      </c>
      <c r="C14" s="20">
        <v>0</v>
      </c>
      <c r="D14" s="20">
        <v>0</v>
      </c>
      <c r="E14" s="68"/>
      <c r="F14" s="69"/>
      <c r="G14" s="25"/>
      <c r="H14" s="25"/>
      <c r="I14" s="20">
        <v>3180783688.6133332</v>
      </c>
      <c r="J14" s="20">
        <v>6367521.465505667</v>
      </c>
      <c r="K14" s="68"/>
      <c r="L14" s="70"/>
      <c r="M14" s="67"/>
      <c r="Q14" s="67"/>
      <c r="R14" s="67"/>
    </row>
    <row r="15" spans="1:18" customFormat="1" ht="14.4" x14ac:dyDescent="0.3">
      <c r="A15" s="18" t="s">
        <v>14</v>
      </c>
      <c r="B15" s="29" t="s">
        <v>15</v>
      </c>
      <c r="C15" s="20">
        <v>0</v>
      </c>
      <c r="D15" s="20">
        <v>0</v>
      </c>
      <c r="E15" s="68"/>
      <c r="F15" s="69"/>
      <c r="G15" s="25"/>
      <c r="H15" s="25"/>
      <c r="I15" s="20">
        <v>2953230608.2799997</v>
      </c>
      <c r="J15" s="20">
        <v>5967585.4476631656</v>
      </c>
      <c r="K15" s="68"/>
      <c r="L15" s="70"/>
      <c r="M15" s="67"/>
      <c r="Q15" s="67"/>
      <c r="R15" s="67"/>
    </row>
    <row r="16" spans="1:18" customFormat="1" ht="14.4" x14ac:dyDescent="0.3">
      <c r="A16" s="18" t="s">
        <v>16</v>
      </c>
      <c r="B16" s="29" t="s">
        <v>119</v>
      </c>
      <c r="C16" s="20">
        <v>0</v>
      </c>
      <c r="D16" s="20">
        <v>0</v>
      </c>
      <c r="E16" s="68"/>
      <c r="F16" s="69"/>
      <c r="G16" s="25"/>
      <c r="H16" s="25"/>
      <c r="I16" s="20">
        <v>2210435634.3716664</v>
      </c>
      <c r="J16" s="20">
        <v>4429964.2110280674</v>
      </c>
      <c r="K16" s="68"/>
      <c r="L16" s="70"/>
      <c r="M16" s="67"/>
      <c r="Q16" s="67"/>
      <c r="R16" s="67"/>
    </row>
    <row r="17" spans="1:18" customFormat="1" ht="14.4" x14ac:dyDescent="0.3">
      <c r="A17" s="18" t="s">
        <v>17</v>
      </c>
      <c r="B17" s="71" t="s">
        <v>18</v>
      </c>
      <c r="C17" s="20">
        <v>0</v>
      </c>
      <c r="D17" s="20">
        <v>0</v>
      </c>
      <c r="E17" s="68"/>
      <c r="F17" s="69"/>
      <c r="G17" s="25"/>
      <c r="H17" s="25"/>
      <c r="I17" s="20">
        <v>0</v>
      </c>
      <c r="J17" s="20">
        <v>0</v>
      </c>
      <c r="K17" s="68"/>
      <c r="L17" s="67"/>
      <c r="M17" s="67"/>
      <c r="Q17" s="67"/>
      <c r="R17" s="67"/>
    </row>
    <row r="18" spans="1:18" customFormat="1" ht="14.4" x14ac:dyDescent="0.3">
      <c r="A18" s="18" t="s">
        <v>19</v>
      </c>
      <c r="B18" s="27" t="s">
        <v>20</v>
      </c>
      <c r="C18" s="28">
        <f>+C19+C20</f>
        <v>0</v>
      </c>
      <c r="D18" s="28">
        <f>+D19+D20</f>
        <v>0</v>
      </c>
      <c r="E18" s="25"/>
      <c r="F18" s="25"/>
      <c r="G18" s="25"/>
      <c r="H18" s="25"/>
      <c r="I18" s="28">
        <f>+I19+I20</f>
        <v>550804578.84240067</v>
      </c>
      <c r="J18" s="28">
        <f>+J19+J20</f>
        <v>1166680.9554697117</v>
      </c>
      <c r="K18" s="25"/>
      <c r="L18" s="67"/>
      <c r="M18" s="67"/>
      <c r="Q18" s="67"/>
      <c r="R18" s="67"/>
    </row>
    <row r="19" spans="1:18" customFormat="1" ht="14.4" x14ac:dyDescent="0.3">
      <c r="A19" s="18"/>
      <c r="B19" s="29" t="s">
        <v>21</v>
      </c>
      <c r="C19" s="20">
        <v>0</v>
      </c>
      <c r="D19" s="20">
        <v>0</v>
      </c>
      <c r="E19" s="25"/>
      <c r="F19" s="25"/>
      <c r="G19" s="25"/>
      <c r="H19" s="25"/>
      <c r="I19" s="20">
        <v>190419762.5</v>
      </c>
      <c r="J19" s="20">
        <v>382059.14984299999</v>
      </c>
      <c r="K19" s="25"/>
      <c r="L19" s="67"/>
      <c r="M19" s="67"/>
      <c r="Q19" s="67"/>
      <c r="R19" s="67"/>
    </row>
    <row r="20" spans="1:18" customFormat="1" ht="14.4" x14ac:dyDescent="0.3">
      <c r="A20" s="18"/>
      <c r="B20" s="30" t="s">
        <v>86</v>
      </c>
      <c r="C20" s="31">
        <f>SUM(C21:C25)</f>
        <v>0</v>
      </c>
      <c r="D20" s="31">
        <f>SUM(D21:D25)</f>
        <v>0</v>
      </c>
      <c r="E20" s="25"/>
      <c r="F20" s="25"/>
      <c r="G20" s="25"/>
      <c r="H20" s="25"/>
      <c r="I20" s="31">
        <f>SUM(I21:I25)</f>
        <v>360384816.34240067</v>
      </c>
      <c r="J20" s="31">
        <f>SUM(J21:J25)</f>
        <v>784621.80562671169</v>
      </c>
      <c r="K20" s="25"/>
      <c r="L20" s="67"/>
      <c r="M20" s="67"/>
      <c r="Q20" s="67"/>
      <c r="R20" s="67"/>
    </row>
    <row r="21" spans="1:18" customFormat="1" ht="14.4" x14ac:dyDescent="0.3">
      <c r="A21" s="18" t="s">
        <v>22</v>
      </c>
      <c r="B21" s="29" t="s">
        <v>119</v>
      </c>
      <c r="C21" s="20">
        <v>0</v>
      </c>
      <c r="D21" s="20">
        <v>0</v>
      </c>
      <c r="E21" s="25"/>
      <c r="F21" s="25"/>
      <c r="G21" s="25"/>
      <c r="H21" s="25"/>
      <c r="I21" s="20">
        <v>282547995.50833333</v>
      </c>
      <c r="J21" s="20">
        <v>621288.55901666661</v>
      </c>
      <c r="K21" s="25"/>
      <c r="L21" s="67"/>
      <c r="M21" s="67"/>
      <c r="Q21" s="67"/>
      <c r="R21" s="67"/>
    </row>
    <row r="22" spans="1:18" customFormat="1" ht="14.4" x14ac:dyDescent="0.3">
      <c r="A22" s="18" t="s">
        <v>23</v>
      </c>
      <c r="B22" s="71" t="s">
        <v>24</v>
      </c>
      <c r="C22" s="20">
        <v>0</v>
      </c>
      <c r="D22" s="20">
        <v>0</v>
      </c>
      <c r="E22" s="25"/>
      <c r="F22" s="25"/>
      <c r="G22" s="25"/>
      <c r="H22" s="25"/>
      <c r="I22" s="20">
        <v>0</v>
      </c>
      <c r="J22" s="20">
        <v>0</v>
      </c>
      <c r="K22" s="25"/>
      <c r="L22" s="67"/>
      <c r="M22" s="67"/>
      <c r="Q22" s="67"/>
      <c r="R22" s="67"/>
    </row>
    <row r="23" spans="1:18" customFormat="1" ht="14.4" x14ac:dyDescent="0.3">
      <c r="A23" s="18" t="s">
        <v>25</v>
      </c>
      <c r="B23" s="29" t="s">
        <v>15</v>
      </c>
      <c r="C23" s="20">
        <v>0</v>
      </c>
      <c r="D23" s="20">
        <v>0</v>
      </c>
      <c r="E23" s="25"/>
      <c r="F23" s="25"/>
      <c r="G23" s="25"/>
      <c r="H23" s="25"/>
      <c r="I23" s="20">
        <v>61204951.428333335</v>
      </c>
      <c r="J23" s="20">
        <v>125330.15265753333</v>
      </c>
      <c r="K23" s="25"/>
      <c r="L23" s="67"/>
      <c r="M23" s="67"/>
      <c r="Q23" s="67"/>
      <c r="R23" s="67"/>
    </row>
    <row r="24" spans="1:18" customFormat="1" ht="14.4" x14ac:dyDescent="0.3">
      <c r="A24" s="18" t="s">
        <v>26</v>
      </c>
      <c r="B24" s="71" t="s">
        <v>18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M24" s="67"/>
      <c r="Q24" s="67"/>
      <c r="R24" s="67"/>
    </row>
    <row r="25" spans="1:18" customFormat="1" ht="14.4" x14ac:dyDescent="0.3">
      <c r="A25" s="18" t="s">
        <v>27</v>
      </c>
      <c r="B25" s="29" t="s">
        <v>28</v>
      </c>
      <c r="C25" s="59">
        <v>0</v>
      </c>
      <c r="D25" s="59">
        <v>0</v>
      </c>
      <c r="E25" s="25"/>
      <c r="F25" s="25"/>
      <c r="G25" s="25"/>
      <c r="H25" s="25"/>
      <c r="I25" s="59">
        <v>16631869.405734016</v>
      </c>
      <c r="J25" s="59">
        <v>38003.093952511765</v>
      </c>
      <c r="K25" s="25"/>
      <c r="L25" s="67"/>
      <c r="M25" s="67"/>
      <c r="Q25" s="67"/>
      <c r="R25" s="67"/>
    </row>
    <row r="26" spans="1:18" customFormat="1" ht="14.4" x14ac:dyDescent="0.3">
      <c r="A26" s="32"/>
      <c r="B26" s="33"/>
      <c r="C26" s="21" t="s">
        <v>87</v>
      </c>
      <c r="D26" s="60"/>
      <c r="E26" s="60"/>
      <c r="F26" s="21"/>
      <c r="G26" s="60"/>
      <c r="H26" s="16"/>
      <c r="I26" s="16"/>
      <c r="J26" s="16"/>
      <c r="K26" s="16"/>
      <c r="L26" s="67"/>
    </row>
    <row r="27" spans="1:18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4.4" x14ac:dyDescent="0.3">
      <c r="A28" s="32"/>
      <c r="B28" s="26"/>
      <c r="C28" s="54" t="s">
        <v>80</v>
      </c>
      <c r="D28" s="55"/>
      <c r="E28" s="61"/>
      <c r="F28" s="25"/>
      <c r="G28" s="25"/>
      <c r="H28" s="25"/>
      <c r="I28" s="56" t="s">
        <v>81</v>
      </c>
      <c r="J28" s="57"/>
      <c r="K28" s="56"/>
    </row>
    <row r="29" spans="1:18" customFormat="1" ht="26.4" x14ac:dyDescent="0.3">
      <c r="A29" s="22" t="s">
        <v>29</v>
      </c>
      <c r="B29" s="23" t="s">
        <v>30</v>
      </c>
      <c r="C29" s="46" t="s">
        <v>61</v>
      </c>
      <c r="D29" s="25"/>
      <c r="E29" s="34" t="s">
        <v>31</v>
      </c>
      <c r="F29" s="25"/>
      <c r="G29" s="25"/>
      <c r="H29" s="25"/>
      <c r="I29" s="46" t="s">
        <v>61</v>
      </c>
      <c r="J29" s="26"/>
      <c r="K29" s="34" t="s">
        <v>31</v>
      </c>
    </row>
    <row r="30" spans="1:18" customFormat="1" ht="14.4" x14ac:dyDescent="0.3">
      <c r="A30" s="18" t="s">
        <v>32</v>
      </c>
      <c r="B30" s="27" t="s">
        <v>85</v>
      </c>
      <c r="C30" s="28">
        <f>SUM(C31:C34)</f>
        <v>0</v>
      </c>
      <c r="D30" s="25"/>
      <c r="E30" s="28">
        <f>SUM(E31:E34)</f>
        <v>0</v>
      </c>
      <c r="F30" s="25"/>
      <c r="G30" s="25"/>
      <c r="H30" s="25"/>
      <c r="I30" s="28">
        <f>SUM(I31:I34)</f>
        <v>8341988159.3416672</v>
      </c>
      <c r="J30" s="26"/>
      <c r="K30" s="28">
        <f>SUM(K31:K34)</f>
        <v>16714460.366612833</v>
      </c>
      <c r="L30" s="67"/>
      <c r="N30" s="67"/>
      <c r="Q30" s="67"/>
      <c r="R30" s="67"/>
    </row>
    <row r="31" spans="1:18" customFormat="1" ht="14.4" x14ac:dyDescent="0.3">
      <c r="A31" s="18" t="s">
        <v>33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3579514119.6750002</v>
      </c>
      <c r="J31" s="26">
        <v>0</v>
      </c>
      <c r="K31" s="20">
        <v>7168300.8821843006</v>
      </c>
      <c r="L31" s="67"/>
      <c r="N31" s="67"/>
    </row>
    <row r="32" spans="1:18" customFormat="1" ht="14.4" x14ac:dyDescent="0.3">
      <c r="A32" s="18" t="s">
        <v>34</v>
      </c>
      <c r="B32" s="29" t="s">
        <v>15</v>
      </c>
      <c r="C32" s="20">
        <v>0</v>
      </c>
      <c r="D32" s="25"/>
      <c r="E32" s="20">
        <v>0</v>
      </c>
      <c r="F32" s="25"/>
      <c r="G32" s="25"/>
      <c r="H32" s="25"/>
      <c r="I32" s="20">
        <v>2689830475.7033334</v>
      </c>
      <c r="J32" s="26">
        <v>0</v>
      </c>
      <c r="K32" s="20">
        <v>5394919.2334066667</v>
      </c>
      <c r="L32" s="67"/>
      <c r="N32" s="67"/>
    </row>
    <row r="33" spans="1:14" customFormat="1" ht="14.4" x14ac:dyDescent="0.3">
      <c r="A33" s="18" t="s">
        <v>35</v>
      </c>
      <c r="B33" s="29" t="s">
        <v>119</v>
      </c>
      <c r="C33" s="20">
        <v>0</v>
      </c>
      <c r="D33" s="25"/>
      <c r="E33" s="20">
        <v>0</v>
      </c>
      <c r="F33" s="25"/>
      <c r="G33" s="25"/>
      <c r="H33" s="25"/>
      <c r="I33" s="20">
        <v>2072643563.9633336</v>
      </c>
      <c r="J33" s="26">
        <v>0</v>
      </c>
      <c r="K33" s="20">
        <v>4151240.2510218667</v>
      </c>
      <c r="L33" s="67"/>
      <c r="N33" s="67"/>
    </row>
    <row r="34" spans="1:14" customFormat="1" ht="14.4" x14ac:dyDescent="0.3">
      <c r="A34" s="18" t="s">
        <v>36</v>
      </c>
      <c r="B34" s="71" t="s">
        <v>18</v>
      </c>
      <c r="C34" s="20">
        <v>0</v>
      </c>
      <c r="D34" s="25"/>
      <c r="E34" s="20">
        <v>0</v>
      </c>
      <c r="F34" s="25"/>
      <c r="G34" s="25"/>
      <c r="H34" s="25"/>
      <c r="I34" s="20">
        <v>0</v>
      </c>
      <c r="J34" s="26">
        <v>0</v>
      </c>
      <c r="K34" s="20">
        <v>0</v>
      </c>
      <c r="L34" s="67"/>
      <c r="N34" s="67"/>
    </row>
    <row r="35" spans="1:14" customFormat="1" ht="14.4" x14ac:dyDescent="0.3">
      <c r="A35" s="18" t="s">
        <v>37</v>
      </c>
      <c r="B35" s="27" t="s">
        <v>20</v>
      </c>
      <c r="C35" s="28">
        <f>+C36+C37</f>
        <v>0</v>
      </c>
      <c r="D35" s="25"/>
      <c r="E35" s="28">
        <f>+E36+E37</f>
        <v>0</v>
      </c>
      <c r="F35" s="25"/>
      <c r="G35" s="25"/>
      <c r="H35" s="25"/>
      <c r="I35" s="28">
        <f>+I36+I37</f>
        <v>1091406179.1414833</v>
      </c>
      <c r="J35" s="26"/>
      <c r="K35" s="28">
        <f>+K36+K37</f>
        <v>771027.8403849462</v>
      </c>
      <c r="L35" s="67"/>
      <c r="N35" s="67"/>
    </row>
    <row r="36" spans="1:14" customFormat="1" ht="14.4" x14ac:dyDescent="0.3">
      <c r="A36" s="18"/>
      <c r="B36" s="29" t="s">
        <v>21</v>
      </c>
      <c r="C36" s="45">
        <v>0</v>
      </c>
      <c r="D36" s="25"/>
      <c r="E36" s="45">
        <v>0</v>
      </c>
      <c r="F36" s="25"/>
      <c r="G36" s="25"/>
      <c r="H36" s="25"/>
      <c r="I36" s="45">
        <v>539606783.91666675</v>
      </c>
      <c r="J36" s="26">
        <v>0</v>
      </c>
      <c r="K36" s="45">
        <v>381400.86770000006</v>
      </c>
      <c r="L36" s="67"/>
      <c r="N36" s="67"/>
    </row>
    <row r="37" spans="1:14" customFormat="1" ht="14.4" x14ac:dyDescent="0.3">
      <c r="A37" s="18"/>
      <c r="B37" s="30" t="s">
        <v>86</v>
      </c>
      <c r="C37" s="31">
        <f>SUM(C38:C42)</f>
        <v>0</v>
      </c>
      <c r="D37" s="25"/>
      <c r="E37" s="31">
        <f>SUM(E38:E42)</f>
        <v>0</v>
      </c>
      <c r="F37" s="25"/>
      <c r="G37" s="25"/>
      <c r="H37" s="25"/>
      <c r="I37" s="31">
        <f>SUM(I38:I42)</f>
        <v>551799395.22481656</v>
      </c>
      <c r="J37" s="26"/>
      <c r="K37" s="31">
        <f>SUM(K38:K42)</f>
        <v>389626.97268494609</v>
      </c>
      <c r="L37" s="67"/>
      <c r="N37" s="67"/>
    </row>
    <row r="38" spans="1:14" customFormat="1" ht="14.4" x14ac:dyDescent="0.3">
      <c r="A38" s="18" t="s">
        <v>38</v>
      </c>
      <c r="B38" s="29" t="s">
        <v>119</v>
      </c>
      <c r="C38" s="45">
        <v>0</v>
      </c>
      <c r="D38" s="25"/>
      <c r="E38" s="45">
        <v>0</v>
      </c>
      <c r="F38" s="25"/>
      <c r="G38" s="25"/>
      <c r="H38" s="25"/>
      <c r="I38" s="45">
        <v>327316654.45833337</v>
      </c>
      <c r="J38" s="26">
        <v>0</v>
      </c>
      <c r="K38" s="45">
        <v>230390.410045</v>
      </c>
      <c r="L38" s="67"/>
      <c r="N38" s="67"/>
    </row>
    <row r="39" spans="1:14" customFormat="1" ht="14.4" x14ac:dyDescent="0.3">
      <c r="A39" s="18" t="s">
        <v>39</v>
      </c>
      <c r="B39" s="71" t="s">
        <v>24</v>
      </c>
      <c r="C39" s="45">
        <v>0</v>
      </c>
      <c r="D39" s="25"/>
      <c r="E39" s="45">
        <v>0</v>
      </c>
      <c r="F39" s="25"/>
      <c r="G39" s="25"/>
      <c r="H39" s="25"/>
      <c r="I39" s="45">
        <v>0</v>
      </c>
      <c r="J39" s="26">
        <v>0</v>
      </c>
      <c r="K39" s="45">
        <v>0</v>
      </c>
      <c r="L39" s="67"/>
      <c r="N39" s="67"/>
    </row>
    <row r="40" spans="1:14" customFormat="1" ht="14.4" x14ac:dyDescent="0.3">
      <c r="A40" s="18" t="s">
        <v>40</v>
      </c>
      <c r="B40" s="29" t="s">
        <v>15</v>
      </c>
      <c r="C40" s="45">
        <v>0</v>
      </c>
      <c r="D40" s="25"/>
      <c r="E40" s="45">
        <v>0</v>
      </c>
      <c r="F40" s="25"/>
      <c r="G40" s="25"/>
      <c r="H40" s="25"/>
      <c r="I40" s="45">
        <v>200663061.44</v>
      </c>
      <c r="J40" s="26">
        <v>0</v>
      </c>
      <c r="K40" s="45">
        <v>142222.66330966665</v>
      </c>
      <c r="L40" s="67"/>
      <c r="N40" s="67"/>
    </row>
    <row r="41" spans="1:14" customFormat="1" ht="14.4" x14ac:dyDescent="0.3">
      <c r="A41" s="18" t="s">
        <v>41</v>
      </c>
      <c r="B41" s="71" t="s">
        <v>18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  <c r="L41" s="67"/>
      <c r="N41" s="67"/>
    </row>
    <row r="42" spans="1:14" customFormat="1" ht="14.4" x14ac:dyDescent="0.3">
      <c r="A42" s="18" t="s">
        <v>42</v>
      </c>
      <c r="B42" s="29" t="s">
        <v>28</v>
      </c>
      <c r="C42" s="45">
        <v>0</v>
      </c>
      <c r="D42" s="25"/>
      <c r="E42" s="45">
        <v>0</v>
      </c>
      <c r="F42" s="25"/>
      <c r="G42" s="25"/>
      <c r="H42" s="25"/>
      <c r="I42" s="45">
        <v>23819679.326483183</v>
      </c>
      <c r="J42" s="26">
        <v>0</v>
      </c>
      <c r="K42" s="45">
        <v>17013.89933027943</v>
      </c>
      <c r="L42" s="67"/>
      <c r="N42" s="67"/>
    </row>
    <row r="43" spans="1:14" customFormat="1" ht="14.4" x14ac:dyDescent="0.3">
      <c r="A43" s="32"/>
      <c r="B43" s="33"/>
      <c r="C43" s="21" t="s">
        <v>87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6.4" x14ac:dyDescent="0.3">
      <c r="A45" s="22" t="s">
        <v>88</v>
      </c>
      <c r="B45" s="41" t="s">
        <v>89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6.4" x14ac:dyDescent="0.3">
      <c r="A46" s="18" t="s">
        <v>90</v>
      </c>
      <c r="B46" s="30" t="s">
        <v>91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3">
      <c r="A47" s="18" t="s">
        <v>92</v>
      </c>
      <c r="B47" s="30" t="s">
        <v>93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43</v>
      </c>
      <c r="B49" s="35" t="s">
        <v>94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95</v>
      </c>
      <c r="D51" s="37"/>
      <c r="E51" s="38" t="s">
        <v>96</v>
      </c>
      <c r="F51" s="39"/>
      <c r="G51" s="40"/>
      <c r="H51" s="26"/>
      <c r="I51" s="38" t="s">
        <v>97</v>
      </c>
      <c r="J51" s="39"/>
      <c r="K51" s="40"/>
    </row>
    <row r="52" spans="1:11" customFormat="1" ht="39.6" x14ac:dyDescent="0.3">
      <c r="A52" s="22" t="s">
        <v>3</v>
      </c>
      <c r="B52" s="41" t="s">
        <v>98</v>
      </c>
      <c r="C52" s="15" t="s">
        <v>5</v>
      </c>
      <c r="D52" s="26"/>
      <c r="E52" s="15" t="s">
        <v>5</v>
      </c>
      <c r="F52" s="24" t="s">
        <v>10</v>
      </c>
      <c r="G52" s="34" t="s">
        <v>31</v>
      </c>
      <c r="H52" s="26"/>
      <c r="I52" s="15" t="s">
        <v>5</v>
      </c>
      <c r="J52" s="24" t="s">
        <v>10</v>
      </c>
      <c r="K52" s="34" t="s">
        <v>31</v>
      </c>
    </row>
    <row r="53" spans="1:11" customFormat="1" ht="26.4" x14ac:dyDescent="0.3">
      <c r="A53" s="18" t="s">
        <v>6</v>
      </c>
      <c r="B53" s="19" t="s">
        <v>99</v>
      </c>
      <c r="C53" s="62">
        <v>151621.10333333333</v>
      </c>
      <c r="D53" s="25"/>
      <c r="E53" s="62">
        <v>6603725.4455384146</v>
      </c>
      <c r="F53" s="62">
        <v>631017.82476451597</v>
      </c>
      <c r="G53" s="62">
        <v>868386.48208835186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44</v>
      </c>
      <c r="B54" s="19" t="s">
        <v>100</v>
      </c>
      <c r="C54" s="62">
        <v>1976671.0666666667</v>
      </c>
      <c r="D54" s="25"/>
      <c r="E54" s="62">
        <v>6698786.0783333341</v>
      </c>
      <c r="F54" s="62">
        <v>549803.36416835</v>
      </c>
      <c r="G54" s="62">
        <v>8373.1401483999998</v>
      </c>
      <c r="H54" s="26"/>
      <c r="I54" s="62">
        <v>134375.85999999999</v>
      </c>
      <c r="J54" s="62">
        <v>18800.712273783334</v>
      </c>
      <c r="K54" s="62">
        <v>0</v>
      </c>
    </row>
    <row r="55" spans="1:11" customFormat="1" ht="14.4" x14ac:dyDescent="0.3">
      <c r="A55" s="18" t="s">
        <v>45</v>
      </c>
      <c r="B55" s="19" t="s">
        <v>101</v>
      </c>
      <c r="C55" s="62">
        <v>0</v>
      </c>
      <c r="D55" s="25"/>
      <c r="E55" s="62">
        <v>95141.33</v>
      </c>
      <c r="F55" s="62">
        <v>8353.4087739999995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46</v>
      </c>
      <c r="B56" s="19" t="s">
        <v>102</v>
      </c>
      <c r="C56" s="62">
        <v>213623.83333333331</v>
      </c>
      <c r="D56" s="25"/>
      <c r="E56" s="62">
        <v>11937447.647120712</v>
      </c>
      <c r="F56" s="62">
        <v>2144403.4310122123</v>
      </c>
      <c r="G56" s="62">
        <v>2275520.9432992139</v>
      </c>
      <c r="H56" s="26"/>
      <c r="I56" s="62">
        <v>133369.68333333335</v>
      </c>
      <c r="J56" s="62">
        <v>4561.5460199999998</v>
      </c>
      <c r="K56" s="62">
        <v>0</v>
      </c>
    </row>
    <row r="57" spans="1:11" customFormat="1" ht="39.6" x14ac:dyDescent="0.3">
      <c r="A57" s="18" t="s">
        <v>47</v>
      </c>
      <c r="B57" s="19" t="s">
        <v>103</v>
      </c>
      <c r="C57" s="62">
        <v>0</v>
      </c>
      <c r="D57" s="25"/>
      <c r="E57" s="62">
        <v>136574.19499900003</v>
      </c>
      <c r="F57" s="62">
        <v>41830.641969269418</v>
      </c>
      <c r="G57" s="62">
        <v>229061.39355600002</v>
      </c>
      <c r="H57" s="26"/>
      <c r="I57" s="62">
        <v>361718.83333333331</v>
      </c>
      <c r="J57" s="62">
        <v>3454.7059199999999</v>
      </c>
      <c r="K57" s="62">
        <v>0</v>
      </c>
    </row>
    <row r="58" spans="1:11" customFormat="1" ht="14.4" x14ac:dyDescent="0.3">
      <c r="A58" s="18" t="s">
        <v>48</v>
      </c>
      <c r="B58" s="19" t="s">
        <v>104</v>
      </c>
      <c r="C58" s="62">
        <v>19242629.053333335</v>
      </c>
      <c r="D58" s="25"/>
      <c r="E58" s="62">
        <v>7033465.4499999993</v>
      </c>
      <c r="F58" s="62">
        <v>0</v>
      </c>
      <c r="G58" s="62">
        <v>679346.94955266663</v>
      </c>
      <c r="H58" s="26"/>
      <c r="I58" s="62">
        <v>1244423.1400000001</v>
      </c>
      <c r="J58" s="62">
        <v>267685.11337501998</v>
      </c>
      <c r="K58" s="62">
        <v>0</v>
      </c>
    </row>
    <row r="59" spans="1:11" customFormat="1" ht="14.4" x14ac:dyDescent="0.3">
      <c r="A59" s="18" t="s">
        <v>49</v>
      </c>
      <c r="B59" s="19" t="s">
        <v>105</v>
      </c>
      <c r="C59" s="62">
        <v>0</v>
      </c>
      <c r="D59" s="25"/>
      <c r="E59" s="62">
        <v>0</v>
      </c>
      <c r="F59" s="62">
        <v>0</v>
      </c>
      <c r="G59" s="62">
        <v>0</v>
      </c>
      <c r="H59" s="26"/>
      <c r="I59" s="62">
        <v>271958.59166666667</v>
      </c>
      <c r="J59" s="62">
        <v>6939.311770000003</v>
      </c>
      <c r="K59" s="62">
        <v>0</v>
      </c>
    </row>
    <row r="60" spans="1:11" customFormat="1" ht="14.4" x14ac:dyDescent="0.3">
      <c r="A60" s="18" t="s">
        <v>50</v>
      </c>
      <c r="B60" s="29" t="s">
        <v>51</v>
      </c>
      <c r="C60" s="31">
        <f>SUM(C53:C59)</f>
        <v>21584545.056666669</v>
      </c>
      <c r="D60" s="8"/>
      <c r="E60" s="31">
        <f t="shared" ref="E60:G60" si="0">SUM(E53:E59)</f>
        <v>32505140.145991459</v>
      </c>
      <c r="F60" s="31">
        <f>SUM(F53:F59)</f>
        <v>3375408.6706883474</v>
      </c>
      <c r="G60" s="31">
        <f t="shared" si="0"/>
        <v>4060688.9086446324</v>
      </c>
      <c r="H60" s="26"/>
      <c r="I60" s="31">
        <f t="shared" ref="I60" si="1">SUM(I53:I59)</f>
        <v>2145846.1083333334</v>
      </c>
      <c r="J60" s="31">
        <f>SUM(J53:J59)</f>
        <v>301441.38935880334</v>
      </c>
      <c r="K60" s="31">
        <f t="shared" ref="K60" si="2">SUM(K53:K59)</f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52</v>
      </c>
      <c r="B62" s="35" t="s">
        <v>53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54</v>
      </c>
      <c r="C64" s="46" t="s">
        <v>61</v>
      </c>
      <c r="D64" s="24" t="s">
        <v>10</v>
      </c>
      <c r="E64" s="34" t="s">
        <v>31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55</v>
      </c>
      <c r="C65" s="63">
        <v>184034651.66923136</v>
      </c>
      <c r="D65" s="26"/>
      <c r="E65" s="63">
        <v>3450427.8401000295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56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57</v>
      </c>
      <c r="C68" s="46" t="s">
        <v>61</v>
      </c>
      <c r="D68" s="24" t="s">
        <v>10</v>
      </c>
      <c r="E68" s="34" t="s">
        <v>31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106</v>
      </c>
      <c r="C69" s="45">
        <v>144557100.86666673</v>
      </c>
      <c r="D69" s="45">
        <v>805541.00696566992</v>
      </c>
      <c r="E69" s="62">
        <v>0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58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59</v>
      </c>
      <c r="B72" s="35" t="s">
        <v>107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60</v>
      </c>
      <c r="C74" s="15" t="s">
        <v>61</v>
      </c>
      <c r="D74" s="24" t="s">
        <v>10</v>
      </c>
      <c r="E74" s="34" t="s">
        <v>31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62</v>
      </c>
      <c r="C75" s="62">
        <v>8876062.0999999996</v>
      </c>
      <c r="D75" s="25" t="e">
        <f>+#REF!+#REF!+#REF!</f>
        <v>#REF!</v>
      </c>
      <c r="E75" s="62">
        <v>48254.509749999997</v>
      </c>
      <c r="F75" s="26"/>
      <c r="G75" s="26"/>
      <c r="H75" s="26"/>
      <c r="I75" s="26"/>
      <c r="J75" s="26"/>
      <c r="K75" s="25"/>
    </row>
    <row r="76" spans="1:11" customFormat="1" ht="39.6" x14ac:dyDescent="0.3">
      <c r="A76" s="18" t="s">
        <v>44</v>
      </c>
      <c r="B76" s="19" t="s">
        <v>108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45</v>
      </c>
      <c r="B77" s="19" t="s">
        <v>109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46</v>
      </c>
      <c r="B78" s="19" t="s">
        <v>110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47</v>
      </c>
      <c r="B79" s="19" t="s">
        <v>111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48</v>
      </c>
      <c r="B80" s="29" t="s">
        <v>51</v>
      </c>
      <c r="C80" s="31">
        <f>SUM(C75:C79)</f>
        <v>8876062.0999999996</v>
      </c>
      <c r="D80" s="31">
        <f>SUM(D76:D79)</f>
        <v>0</v>
      </c>
      <c r="E80" s="31">
        <f>E75</f>
        <v>48254.509749999997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112</v>
      </c>
      <c r="C82" s="46" t="s">
        <v>61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113</v>
      </c>
      <c r="C83" s="62">
        <v>6725734.3833333328</v>
      </c>
      <c r="D83" s="62">
        <v>336076.61628699995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63</v>
      </c>
      <c r="B85" s="10" t="s">
        <v>64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65</v>
      </c>
      <c r="D87" s="37"/>
      <c r="E87" s="37"/>
      <c r="F87" s="26"/>
      <c r="G87" s="26"/>
      <c r="H87" s="26"/>
      <c r="I87" s="38" t="s">
        <v>66</v>
      </c>
      <c r="J87" s="39"/>
      <c r="K87" s="40"/>
    </row>
    <row r="88" spans="1:11" customFormat="1" ht="23.4" x14ac:dyDescent="0.3">
      <c r="A88" s="22" t="s">
        <v>3</v>
      </c>
      <c r="B88" s="44" t="s">
        <v>67</v>
      </c>
      <c r="C88" s="15" t="s">
        <v>68</v>
      </c>
      <c r="D88" s="24" t="s">
        <v>10</v>
      </c>
      <c r="E88" s="34" t="s">
        <v>31</v>
      </c>
      <c r="F88" s="26"/>
      <c r="G88" s="26"/>
      <c r="H88" s="25"/>
      <c r="I88" s="15" t="s">
        <v>68</v>
      </c>
      <c r="J88" s="24" t="s">
        <v>10</v>
      </c>
      <c r="K88" s="34" t="s">
        <v>31</v>
      </c>
    </row>
    <row r="89" spans="1:11" customFormat="1" ht="14.4" x14ac:dyDescent="0.3">
      <c r="A89" s="18" t="s">
        <v>6</v>
      </c>
      <c r="B89" s="29" t="s">
        <v>69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44</v>
      </c>
      <c r="B90" s="29" t="s">
        <v>114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45</v>
      </c>
      <c r="B91" s="29" t="s">
        <v>115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46</v>
      </c>
      <c r="B92" s="29" t="s">
        <v>116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47</v>
      </c>
      <c r="B93" s="29" t="s">
        <v>51</v>
      </c>
      <c r="C93" s="42"/>
      <c r="D93" s="31">
        <f>SUM(D89:D92)</f>
        <v>0</v>
      </c>
      <c r="E93" s="31">
        <f>SUM(E89:E92)</f>
        <v>0</v>
      </c>
      <c r="F93" s="26"/>
      <c r="G93" s="26"/>
      <c r="H93" s="26"/>
      <c r="I93" s="42"/>
      <c r="J93" s="31">
        <f>SUM(J89:J92)</f>
        <v>0</v>
      </c>
      <c r="K93" s="31">
        <f>SUM(K89:K92)</f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70</v>
      </c>
      <c r="B95" s="10" t="s">
        <v>71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72</v>
      </c>
      <c r="C97" s="31">
        <f>D13+J13+D18+J18+D46+G47+D47+G47+F60+J60+D69+D80+D83+D93+J93</f>
        <v>22750219.762966432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44</v>
      </c>
      <c r="B98" s="29" t="s">
        <v>73</v>
      </c>
      <c r="C98" s="31">
        <f>E30+K30+E35+K35+G60+K60+E65+E69+E80+E93+K93</f>
        <v>25044859.465492442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13:D25 E65 C65 I53:K60 C53:C60 E53:G60 H46:H47 J89:J92 I13:J25 I30:I42 C69:E69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2025-05-28T08:02:32Z</dcterms:modified>
</cp:coreProperties>
</file>