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C829E9C3-1929-4C2E-B876-50B45F4880EE}" xr6:coauthVersionLast="36" xr6:coauthVersionMax="36" xr10:uidLastSave="{00000000-0000-0000-0000-000000000000}"/>
  <bookViews>
    <workbookView xWindow="0" yWindow="0" windowWidth="23040" windowHeight="8364" tabRatio="912" xr2:uid="{96E63AD8-DC1A-4F84-8E39-F59F35596909}"/>
  </bookViews>
  <sheets>
    <sheet name="Total 2024A" sheetId="5" r:id="rId1"/>
  </sheets>
  <definedNames>
    <definedName name="EV__LASTREFTIME__" hidden="1">43881.6396180556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5" l="1"/>
  <c r="J169" i="5"/>
  <c r="I64" i="5"/>
  <c r="J150" i="5"/>
  <c r="J36" i="5"/>
  <c r="I120" i="5"/>
  <c r="J120" i="5"/>
  <c r="C108" i="5"/>
  <c r="H89" i="5"/>
  <c r="F86" i="5"/>
  <c r="J86" i="5"/>
  <c r="I82" i="5"/>
  <c r="J70" i="5"/>
  <c r="I70" i="5"/>
  <c r="C166" i="5"/>
  <c r="I166" i="5"/>
  <c r="I114" i="5"/>
  <c r="I97" i="5"/>
  <c r="G120" i="5"/>
  <c r="H86" i="5"/>
  <c r="I86" i="5"/>
  <c r="C58" i="5"/>
  <c r="J135" i="5"/>
  <c r="F120" i="5"/>
  <c r="F108" i="5"/>
  <c r="J157" i="5"/>
  <c r="C157" i="5"/>
  <c r="I157" i="5"/>
  <c r="J138" i="5"/>
  <c r="J108" i="5"/>
  <c r="I47" i="5"/>
  <c r="K36" i="5"/>
  <c r="I117" i="5"/>
  <c r="K86" i="5"/>
  <c r="J58" i="5"/>
  <c r="G36" i="5"/>
  <c r="H36" i="5"/>
  <c r="I169" i="5"/>
  <c r="I150" i="5"/>
  <c r="I131" i="5"/>
  <c r="C120" i="5"/>
  <c r="F117" i="5"/>
  <c r="F114" i="5"/>
  <c r="I108" i="5"/>
  <c r="E32" i="5"/>
  <c r="C22" i="5"/>
  <c r="C169" i="5"/>
  <c r="J146" i="5"/>
  <c r="K138" i="5"/>
  <c r="I138" i="5"/>
  <c r="J131" i="5"/>
  <c r="G114" i="5"/>
  <c r="G86" i="5"/>
  <c r="K82" i="5"/>
  <c r="G70" i="5"/>
  <c r="I36" i="5"/>
  <c r="D169" i="5"/>
  <c r="C150" i="5"/>
  <c r="C114" i="5"/>
  <c r="G51" i="5"/>
  <c r="J166" i="5"/>
  <c r="C131" i="5"/>
  <c r="J114" i="5"/>
  <c r="G97" i="5"/>
  <c r="K89" i="5"/>
  <c r="G67" i="5"/>
  <c r="F67" i="5"/>
  <c r="G58" i="5"/>
  <c r="J47" i="5"/>
  <c r="H39" i="5"/>
  <c r="G39" i="5"/>
  <c r="I39" i="5"/>
  <c r="F32" i="5"/>
  <c r="G32" i="5"/>
  <c r="J32" i="5"/>
  <c r="K32" i="5"/>
  <c r="K39" i="5"/>
  <c r="F51" i="5"/>
  <c r="I58" i="5"/>
  <c r="I67" i="5"/>
  <c r="I63" i="5" s="1"/>
  <c r="J89" i="5"/>
  <c r="I89" i="5"/>
  <c r="G117" i="5"/>
  <c r="F97" i="5"/>
  <c r="F36" i="5"/>
  <c r="I135" i="5"/>
  <c r="J101" i="5"/>
  <c r="G108" i="5"/>
  <c r="G101" i="5"/>
  <c r="D157" i="5"/>
  <c r="I32" i="5"/>
  <c r="H82" i="5"/>
  <c r="I51" i="5"/>
  <c r="I46" i="5" s="1"/>
  <c r="F64" i="5"/>
  <c r="F70" i="5"/>
  <c r="J117" i="5"/>
  <c r="K135" i="5"/>
  <c r="D120" i="5"/>
  <c r="G47" i="5"/>
  <c r="D101" i="5"/>
  <c r="G82" i="5"/>
  <c r="F82" i="5"/>
  <c r="D86" i="5"/>
  <c r="E135" i="5"/>
  <c r="C51" i="5"/>
  <c r="J97" i="5"/>
  <c r="D114" i="5"/>
  <c r="E36" i="5"/>
  <c r="C47" i="5"/>
  <c r="C32" i="5"/>
  <c r="J51" i="5"/>
  <c r="J67" i="5"/>
  <c r="I101" i="5"/>
  <c r="F101" i="5"/>
  <c r="C138" i="5"/>
  <c r="D36" i="5"/>
  <c r="D47" i="5"/>
  <c r="E82" i="5"/>
  <c r="C97" i="5"/>
  <c r="F39" i="5"/>
  <c r="E39" i="5"/>
  <c r="D39" i="5"/>
  <c r="D131" i="5"/>
  <c r="H32" i="5"/>
  <c r="C64" i="5"/>
  <c r="C39" i="5"/>
  <c r="E86" i="5"/>
  <c r="D51" i="5"/>
  <c r="D67" i="5"/>
  <c r="D82" i="5"/>
  <c r="C82" i="5"/>
  <c r="G89" i="5"/>
  <c r="F89" i="5"/>
  <c r="E89" i="5"/>
  <c r="D89" i="5"/>
  <c r="C146" i="5"/>
  <c r="D64" i="5"/>
  <c r="C70" i="5"/>
  <c r="D70" i="5"/>
  <c r="C36" i="5"/>
  <c r="F47" i="5"/>
  <c r="F58" i="5"/>
  <c r="C67" i="5"/>
  <c r="D97" i="5"/>
  <c r="D108" i="5"/>
  <c r="D117" i="5"/>
  <c r="K131" i="5"/>
  <c r="D135" i="5"/>
  <c r="D146" i="5"/>
  <c r="D150" i="5"/>
  <c r="D166" i="5"/>
  <c r="C86" i="5"/>
  <c r="C89" i="5"/>
  <c r="C101" i="5"/>
  <c r="J39" i="5"/>
  <c r="D58" i="5"/>
  <c r="J64" i="5"/>
  <c r="C117" i="5"/>
  <c r="E131" i="5"/>
  <c r="C135" i="5"/>
  <c r="I146" i="5"/>
  <c r="E138" i="5"/>
  <c r="D138" i="5"/>
  <c r="J82" i="5"/>
  <c r="D32" i="5"/>
  <c r="J162" i="5" l="1"/>
  <c r="J145" i="5"/>
  <c r="I162" i="5"/>
  <c r="I145" i="5"/>
  <c r="I96" i="5"/>
  <c r="I113" i="5"/>
  <c r="J113" i="5"/>
  <c r="J96" i="5"/>
  <c r="H81" i="5"/>
  <c r="I81" i="5"/>
  <c r="G63" i="5"/>
  <c r="J130" i="5"/>
  <c r="I130" i="5"/>
  <c r="K31" i="5"/>
  <c r="K81" i="5"/>
  <c r="J46" i="5"/>
  <c r="I31" i="5"/>
  <c r="F113" i="5"/>
  <c r="G113" i="5"/>
  <c r="G31" i="5"/>
  <c r="G81" i="5"/>
  <c r="C162" i="5"/>
  <c r="K130" i="5"/>
  <c r="J81" i="5"/>
  <c r="G46" i="5"/>
  <c r="H31" i="5"/>
  <c r="G96" i="5"/>
  <c r="F63" i="5"/>
  <c r="F46" i="5"/>
  <c r="D46" i="5"/>
  <c r="F31" i="5"/>
  <c r="J31" i="5"/>
  <c r="F96" i="5"/>
  <c r="F81" i="5"/>
  <c r="E81" i="5"/>
  <c r="C96" i="5"/>
  <c r="E130" i="5"/>
  <c r="D113" i="5"/>
  <c r="J63" i="5"/>
  <c r="C31" i="5"/>
  <c r="D81" i="5"/>
  <c r="E31" i="5"/>
  <c r="C113" i="5"/>
  <c r="D162" i="5"/>
  <c r="C46" i="5"/>
  <c r="D96" i="5"/>
  <c r="C81" i="5"/>
  <c r="D145" i="5"/>
  <c r="D130" i="5"/>
  <c r="C130" i="5"/>
  <c r="D31" i="5"/>
  <c r="D63" i="5"/>
  <c r="C145" i="5"/>
  <c r="C63" i="5"/>
  <c r="J15" i="5" l="1"/>
  <c r="I15" i="5"/>
  <c r="D14" i="5"/>
  <c r="K13" i="5"/>
  <c r="H13" i="5"/>
  <c r="G15" i="5"/>
  <c r="E13" i="5"/>
  <c r="G13" i="5"/>
  <c r="F14" i="5"/>
  <c r="C14" i="5"/>
  <c r="D15" i="5"/>
  <c r="F15" i="5"/>
  <c r="F13" i="5"/>
  <c r="C13" i="5"/>
  <c r="I13" i="5"/>
  <c r="J14" i="5"/>
  <c r="D13" i="5"/>
  <c r="I14" i="5"/>
  <c r="J13" i="5"/>
  <c r="C15" i="5"/>
  <c r="G14" i="5"/>
  <c r="E19" i="5" l="1"/>
  <c r="D20" i="5"/>
  <c r="D21" i="5"/>
  <c r="C21" i="5"/>
  <c r="C20" i="5"/>
  <c r="D19" i="5"/>
  <c r="C19" i="5"/>
  <c r="C23" i="5" l="1"/>
  <c r="C2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elagou</author>
    <author>John Tsiamis</author>
    <author>VASSILAKIS EMMANOUIL</author>
  </authors>
  <commentList>
    <comment ref="C16" authorId="0" shapeId="0" xr:uid="{E6AA5BBD-0664-4577-A149-16F9A16FA801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F16" authorId="0" shapeId="0" xr:uid="{8A5A3972-D9EA-455D-A907-DDBE2BB11CF3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I16" authorId="0" shapeId="0" xr:uid="{DFF4967E-948A-492D-AB92-3CEF6338AAD6}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  <comment ref="C43" authorId="1" shapeId="0" xr:uid="{54803B6E-8A35-4D75-891C-27F3E1980EA5}">
      <text>
        <r>
          <rPr>
            <sz val="8"/>
            <color indexed="81"/>
            <rFont val="Tahoma"/>
            <family val="2"/>
            <charset val="161"/>
          </rPr>
          <t xml:space="preserve">Αφορούν:
 ...
κλήσεις φωνής προς μη γεωγραφικούς αριθμούς που εκκινούν από Hybrid συνδρομητές
</t>
        </r>
      </text>
    </comment>
    <comment ref="C55" authorId="1" shapeId="0" xr:uid="{EA3BCBE3-2801-4AF6-A18A-F89E9A27CA26}">
      <text>
        <r>
          <rPr>
            <sz val="8"/>
            <color indexed="81"/>
            <rFont val="Tahoma"/>
            <family val="2"/>
            <charset val="161"/>
          </rPr>
          <t xml:space="preserve">Αφορούν:
 ...
SMS προς μη γεωγραφικούς αριθμούς που εκκινούν από Hybrid συνδρομητές
</t>
        </r>
      </text>
    </comment>
    <comment ref="C60" authorId="1" shapeId="0" xr:uid="{9EEC5B30-D8FA-498C-B901-816DBE234A22}">
      <text>
        <r>
          <rPr>
            <sz val="8"/>
            <color indexed="81"/>
            <rFont val="Tahoma"/>
            <family val="2"/>
            <charset val="161"/>
          </rPr>
          <t>Αφορούν:
 ...
ΜΜΣ προς μη γεωγραφικούς αριθμούς</t>
        </r>
      </text>
    </comment>
    <comment ref="C73" authorId="1" shapeId="0" xr:uid="{378D1CCB-59D8-4899-B8A5-515AE678B5E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73" authorId="2" shapeId="0" xr:uid="{B8115579-E55A-4A0E-A0F2-65A35FB43E37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87" authorId="2" shapeId="0" xr:uid="{1126A21C-76D2-4F7C-815B-3918C20083C6}">
      <text>
        <r>
          <rPr>
            <sz val="9"/>
            <color indexed="81"/>
            <rFont val="Tahoma"/>
            <family val="2"/>
            <charset val="161"/>
          </rPr>
          <t>Due to Roaming Discounts</t>
        </r>
      </text>
    </comment>
    <comment ref="F88" authorId="2" shapeId="0" xr:uid="{0F6EF95D-3C57-454D-A272-1156130B3481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93" authorId="1" shapeId="0" xr:uid="{1A856AAE-C02C-4B90-BC28-0336CBF059D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03" authorId="2" shapeId="0" xr:uid="{3EB5A26F-B30B-4461-88A9-0F62419D9775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05" authorId="1" shapeId="0" xr:uid="{AF3EE2D5-1A29-4E0A-80D2-ECC1B99E77F2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10" authorId="1" shapeId="0" xr:uid="{3663A425-80C8-4459-A000-BAC6BD88F4A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19" authorId="2" shapeId="0" xr:uid="{29AA555D-65FB-4CCE-BD30-3FA16994D54B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23" authorId="1" shapeId="0" xr:uid="{D54D16C8-794A-4A64-B021-49AA44722E0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23" authorId="2" shapeId="0" xr:uid="{D2851C1F-932A-42DE-B69A-7EA95D9B390A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42" authorId="1" shapeId="0" xr:uid="{B10C1419-F50D-4B23-B8EC-44FA8B8AD62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4" authorId="1" shapeId="0" xr:uid="{67D3FDDF-D4CF-4176-84D5-8FEF2900BB0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9" authorId="1" shapeId="0" xr:uid="{B560099D-3CA1-41DD-9F6D-584F3CBBBF64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72" authorId="1" shapeId="0" xr:uid="{7A230679-7376-4A67-AE53-603178DE227C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</commentList>
</comments>
</file>

<file path=xl/sharedStrings.xml><?xml version="1.0" encoding="utf-8"?>
<sst xmlns="http://schemas.openxmlformats.org/spreadsheetml/2006/main" count="320" uniqueCount="104">
  <si>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</si>
  <si>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</si>
  <si>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</si>
  <si>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</si>
  <si>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</si>
  <si>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</si>
  <si>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</si>
  <si>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</si>
  <si>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</si>
  <si>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</si>
  <si>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</si>
  <si>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</si>
  <si>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</si>
  <si>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</si>
  <si>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</si>
  <si>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</si>
  <si>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 xml:space="preserve">Κλήσεις φωνής </t>
  </si>
  <si>
    <t>SMS/MMS</t>
  </si>
  <si>
    <t>Mobile data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</si>
  <si>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</si>
  <si>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</si>
  <si>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Λιανικό Έσοδο Αγοράς</t>
  </si>
  <si>
    <t>Εντός Παγίου Βασικού Προγράμματος</t>
  </si>
  <si>
    <t>Πέραν/Εκτός  Παγίου Βασικού  Προγράμματος</t>
  </si>
  <si>
    <t>Χρήση πλέον της ενσωματωμένης στα βασικά προγράμματα</t>
  </si>
  <si>
    <r>
      <t>Επιλογές</t>
    </r>
    <r>
      <rPr>
        <b/>
        <sz val="10"/>
        <rFont val="Tahoma"/>
        <family val="2"/>
        <charset val="161"/>
      </rPr>
      <t>- Προσφορές</t>
    </r>
  </si>
  <si>
    <t>Κλήσεις φωνής</t>
  </si>
  <si>
    <t>Κλήσεις φωνής σύνολο</t>
  </si>
  <si>
    <t>Εθνικές κλήσεις σύνολο</t>
  </si>
  <si>
    <t>Εντός δικτύου κινητής τηλεφωνίας</t>
  </si>
  <si>
    <t>Προς άλλα εθνικά δίκτυα κινητής τηλεφωνίας</t>
  </si>
  <si>
    <t>Προς εθνικά σταθερά δίκτυα</t>
  </si>
  <si>
    <t>Διεθνούς περιαγωγής (originating, terminating)</t>
  </si>
  <si>
    <t>Που εκκινούν από συνδρομητές σας στο εξωτερικό</t>
  </si>
  <si>
    <r>
      <t>Π</t>
    </r>
    <r>
      <rPr>
        <sz val="10"/>
        <rFont val="Tahoma"/>
        <family val="2"/>
        <charset val="161"/>
      </rPr>
      <t>ου τερματίζουν σε συνδρομητές σας στο εξωτερικό</t>
    </r>
  </si>
  <si>
    <t>Λοιπές κλήσεις συνολο</t>
  </si>
  <si>
    <t>Προς διεθνείς προορισμούς</t>
  </si>
  <si>
    <t>Προς μη γεωγραφικούς αριθμούς</t>
  </si>
  <si>
    <t xml:space="preserve">Homezone- εντός ζώνης </t>
  </si>
  <si>
    <t>Άλλες κλήσεις</t>
  </si>
  <si>
    <t>SMS</t>
  </si>
  <si>
    <t>SMS σύνολο</t>
  </si>
  <si>
    <t>Εθνικά SMS σύνολο</t>
  </si>
  <si>
    <t>Λοιπα SMS συνολο</t>
  </si>
  <si>
    <t xml:space="preserve">Που εκκινούν από συνδρομητές στο εξωτερικό </t>
  </si>
  <si>
    <t>προς μη γεωγραφικούς αριθμούς</t>
  </si>
  <si>
    <t>Άλλα SMS</t>
  </si>
  <si>
    <t>ΜMS</t>
  </si>
  <si>
    <t>ΜMS σύνολο</t>
  </si>
  <si>
    <t>Εθνικά MMS σύνολο</t>
  </si>
  <si>
    <t>Άλλα MMS</t>
  </si>
  <si>
    <t>Mobile data σύνολο</t>
  </si>
  <si>
    <t>M2M σύνολο</t>
  </si>
  <si>
    <t>Μ2Μ- εντός Ελλάδας</t>
  </si>
  <si>
    <t>Μ2Μ- σε περιαγωγή</t>
  </si>
  <si>
    <t>"Μέσω datacards" σύνολο</t>
  </si>
  <si>
    <t xml:space="preserve">Μέσω datacards- εντός Ελλάδας </t>
  </si>
  <si>
    <t>Μέσω datacards- σε περιαγωγή</t>
  </si>
  <si>
    <t>"Εκτός datacards" σύνολο</t>
  </si>
  <si>
    <t>Εκτός datacards- εντός Ελλάδας</t>
  </si>
  <si>
    <t>Εκτός datacards- σε περιαγωγή</t>
  </si>
  <si>
    <t>Άλλες υπηρεσίες δεδομένων</t>
  </si>
  <si>
    <t>Βασικό Πρόγραμμα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</si>
  <si>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</si>
  <si>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</si>
  <si>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</si>
  <si>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</si>
  <si>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</si>
  <si>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</si>
  <si>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</si>
  <si>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</si>
  <si>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</si>
  <si>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Β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</si>
  <si>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</si>
  <si>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</si>
  <si>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</si>
  <si>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</si>
  <si>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</si>
  <si>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</si>
  <si>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</si>
  <si>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</si>
  <si>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</si>
  <si>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2.6</t>
  </si>
  <si>
    <t>2.7</t>
  </si>
  <si>
    <t>2.8</t>
  </si>
  <si>
    <t>2.9</t>
  </si>
  <si>
    <t>2.10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</si>
  <si>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</si>
  <si>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</si>
  <si>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</si>
  <si>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</si>
  <si>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</si>
  <si>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</si>
  <si>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</si>
  <si>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</si>
  <si>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</si>
  <si>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</si>
  <si>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</si>
  <si>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</si>
  <si>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</si>
  <si>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</si>
  <si>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Γ</t>
  </si>
  <si>
    <t>Δ</t>
  </si>
  <si>
    <t>MTO's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</si>
</sst>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dd\ /\ mm\ /\ yyyy"/>
    <numFmt numFmtId="165" formatCode="0.0%"/>
  </numFmts>
  <fonts count="2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indexed="9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indexed="63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FF0000"/>
      <name val="Tahoma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</cellStyleXfs>
  <cellXfs count="108">
    <xf numFmtId="0" fontId="0" fillId="0" borderId="0" xfId="0"/>
    <xf numFmtId="0" fontId="2" fillId="2" borderId="0" xfId="1" applyFont="1" applyFill="1" applyAlignment="1" applyProtection="1">
      <alignment vertical="top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1" xfId="2" applyFont="1" applyFill="1" applyBorder="1" applyAlignment="1" applyProtection="1">
      <alignment horizontal="centerContinuous" vertical="center"/>
    </xf>
    <xf numFmtId="0" fontId="5" fillId="3" borderId="1" xfId="2" applyFont="1" applyFill="1" applyBorder="1" applyAlignment="1" applyProtection="1">
      <alignment horizontal="centerContinuous" vertical="top" wrapText="1"/>
    </xf>
    <xf numFmtId="0" fontId="6" fillId="0" borderId="2" xfId="2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6" xfId="2" applyFont="1" applyBorder="1" applyAlignment="1" applyProtection="1">
      <alignment vertical="top" wrapText="1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9" xfId="2" applyFont="1" applyBorder="1" applyAlignment="1" applyProtection="1">
      <alignment vertical="top" wrapText="1"/>
      <protection locked="0"/>
    </xf>
    <xf numFmtId="164" fontId="2" fillId="0" borderId="10" xfId="2" applyNumberFormat="1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0" fontId="5" fillId="0" borderId="12" xfId="2" applyFont="1" applyBorder="1" applyAlignment="1" applyProtection="1">
      <alignment vertical="top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8" fillId="0" borderId="2" xfId="2" applyFont="1" applyBorder="1" applyAlignment="1" applyProtection="1">
      <alignment horizontal="right" vertical="center"/>
    </xf>
    <xf numFmtId="0" fontId="5" fillId="0" borderId="13" xfId="2" applyFont="1" applyBorder="1" applyAlignment="1" applyProtection="1">
      <alignment vertical="top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top" wrapText="1"/>
    </xf>
    <xf numFmtId="0" fontId="9" fillId="4" borderId="14" xfId="2" applyFont="1" applyFill="1" applyBorder="1" applyAlignment="1" applyProtection="1">
      <alignment horizontal="right" vertical="center" wrapText="1"/>
    </xf>
    <xf numFmtId="0" fontId="9" fillId="4" borderId="15" xfId="2" applyFont="1" applyFill="1" applyBorder="1" applyAlignment="1" applyProtection="1">
      <alignment horizontal="right" vertical="center" wrapText="1"/>
    </xf>
    <xf numFmtId="0" fontId="10" fillId="5" borderId="16" xfId="2" applyFont="1" applyFill="1" applyBorder="1" applyAlignment="1" applyProtection="1">
      <alignment vertical="center" wrapText="1"/>
    </xf>
    <xf numFmtId="0" fontId="11" fillId="5" borderId="16" xfId="2" applyFont="1" applyFill="1" applyBorder="1" applyAlignment="1" applyProtection="1">
      <alignment vertical="top" wrapText="1"/>
    </xf>
    <xf numFmtId="0" fontId="11" fillId="5" borderId="17" xfId="2" applyFont="1" applyFill="1" applyBorder="1" applyAlignment="1" applyProtection="1">
      <alignment vertical="top" wrapText="1"/>
    </xf>
    <xf numFmtId="0" fontId="9" fillId="4" borderId="18" xfId="2" applyFont="1" applyFill="1" applyBorder="1" applyAlignment="1" applyProtection="1">
      <alignment horizontal="right" vertical="center" wrapText="1"/>
    </xf>
    <xf numFmtId="0" fontId="9" fillId="4" borderId="19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2" fillId="6" borderId="18" xfId="2" applyFont="1" applyFill="1" applyBorder="1" applyAlignment="1" applyProtection="1">
      <alignment horizontal="centerContinuous" vertical="center" wrapText="1"/>
    </xf>
    <xf numFmtId="0" fontId="12" fillId="7" borderId="18" xfId="2" applyFont="1" applyFill="1" applyBorder="1" applyAlignment="1" applyProtection="1">
      <alignment horizontal="centerContinuous" vertical="center" wrapText="1"/>
    </xf>
    <xf numFmtId="0" fontId="12" fillId="8" borderId="18" xfId="2" applyFont="1" applyFill="1" applyBorder="1" applyAlignment="1" applyProtection="1">
      <alignment horizontal="centerContinuous" vertical="center" wrapText="1"/>
    </xf>
    <xf numFmtId="0" fontId="12" fillId="8" borderId="19" xfId="2" applyFont="1" applyFill="1" applyBorder="1" applyAlignment="1" applyProtection="1">
      <alignment horizontal="centerContinuous" vertical="center" wrapText="1"/>
    </xf>
    <xf numFmtId="0" fontId="13" fillId="9" borderId="18" xfId="2" applyFont="1" applyFill="1" applyBorder="1" applyAlignment="1" applyProtection="1">
      <alignment horizontal="left" vertical="center" wrapText="1"/>
    </xf>
    <xf numFmtId="0" fontId="14" fillId="10" borderId="20" xfId="2" applyFont="1" applyFill="1" applyBorder="1" applyAlignment="1" applyProtection="1">
      <alignment horizontal="center" vertical="center" wrapText="1"/>
    </xf>
    <xf numFmtId="0" fontId="14" fillId="11" borderId="21" xfId="2" applyFont="1" applyFill="1" applyBorder="1" applyAlignment="1" applyProtection="1">
      <alignment horizontal="center" vertical="center" wrapText="1"/>
    </xf>
    <xf numFmtId="0" fontId="14" fillId="11" borderId="22" xfId="2" applyFont="1" applyFill="1" applyBorder="1" applyAlignment="1" applyProtection="1">
      <alignment horizontal="center" vertical="center" wrapText="1"/>
    </xf>
    <xf numFmtId="0" fontId="14" fillId="11" borderId="23" xfId="2" applyFont="1" applyFill="1" applyBorder="1" applyAlignment="1" applyProtection="1">
      <alignment horizontal="center" vertical="center" wrapText="1"/>
    </xf>
    <xf numFmtId="0" fontId="7" fillId="12" borderId="18" xfId="2" applyFont="1" applyFill="1" applyBorder="1" applyAlignment="1" applyProtection="1">
      <alignment horizontal="left" vertical="center" wrapText="1"/>
    </xf>
    <xf numFmtId="3" fontId="12" fillId="13" borderId="18" xfId="2" applyNumberFormat="1" applyFont="1" applyFill="1" applyBorder="1" applyAlignment="1" applyProtection="1">
      <alignment vertical="center" wrapText="1"/>
    </xf>
    <xf numFmtId="3" fontId="12" fillId="13" borderId="19" xfId="2" applyNumberFormat="1" applyFont="1" applyFill="1" applyBorder="1" applyAlignment="1" applyProtection="1">
      <alignment vertical="center" wrapText="1"/>
    </xf>
    <xf numFmtId="0" fontId="5" fillId="4" borderId="24" xfId="2" applyFont="1" applyFill="1" applyBorder="1" applyAlignment="1" applyProtection="1">
      <alignment vertical="top" wrapText="1"/>
    </xf>
    <xf numFmtId="0" fontId="2" fillId="3" borderId="0" xfId="1" applyFont="1" applyFill="1" applyAlignment="1" applyProtection="1">
      <alignment vertical="top"/>
    </xf>
    <xf numFmtId="0" fontId="7" fillId="14" borderId="18" xfId="2" applyFont="1" applyFill="1" applyBorder="1" applyAlignment="1" applyProtection="1">
      <alignment horizontal="left" vertical="center" wrapText="1"/>
    </xf>
    <xf numFmtId="0" fontId="5" fillId="4" borderId="18" xfId="2" applyFont="1" applyFill="1" applyBorder="1" applyAlignment="1" applyProtection="1">
      <alignment vertical="top" wrapText="1"/>
    </xf>
    <xf numFmtId="49" fontId="13" fillId="15" borderId="26" xfId="1" applyNumberFormat="1" applyFont="1" applyFill="1" applyBorder="1" applyAlignment="1" applyProtection="1">
      <alignment horizontal="centerContinuous" vertical="center" wrapText="1"/>
    </xf>
    <xf numFmtId="49" fontId="13" fillId="15" borderId="27" xfId="1" applyNumberFormat="1" applyFont="1" applyFill="1" applyBorder="1" applyAlignment="1" applyProtection="1">
      <alignment horizontal="centerContinuous" vertical="center"/>
    </xf>
    <xf numFmtId="49" fontId="13" fillId="15" borderId="28" xfId="1" applyNumberFormat="1" applyFont="1" applyFill="1" applyBorder="1" applyAlignment="1" applyProtection="1">
      <alignment horizontal="centerContinuous" vertical="center"/>
    </xf>
    <xf numFmtId="49" fontId="15" fillId="16" borderId="29" xfId="1" applyNumberFormat="1" applyFont="1" applyFill="1" applyBorder="1" applyAlignment="1" applyProtection="1">
      <alignment horizontal="centerContinuous" vertical="center" wrapText="1"/>
    </xf>
    <xf numFmtId="49" fontId="15" fillId="16" borderId="30" xfId="1" applyNumberFormat="1" applyFont="1" applyFill="1" applyBorder="1" applyAlignment="1" applyProtection="1">
      <alignment horizontal="centerContinuous" vertical="center" wrapText="1"/>
    </xf>
    <xf numFmtId="49" fontId="15" fillId="16" borderId="31" xfId="1" applyNumberFormat="1" applyFont="1" applyFill="1" applyBorder="1" applyAlignment="1" applyProtection="1">
      <alignment horizontal="centerContinuous" vertical="center" wrapText="1"/>
    </xf>
    <xf numFmtId="0" fontId="16" fillId="15" borderId="32" xfId="1" applyFont="1" applyFill="1" applyBorder="1" applyAlignment="1" applyProtection="1">
      <alignment horizontal="centerContinuous"/>
    </xf>
    <xf numFmtId="0" fontId="16" fillId="15" borderId="33" xfId="1" applyFont="1" applyFill="1" applyBorder="1" applyAlignment="1" applyProtection="1">
      <alignment horizontal="centerContinuous"/>
    </xf>
    <xf numFmtId="0" fontId="16" fillId="15" borderId="34" xfId="1" applyFont="1" applyFill="1" applyBorder="1" applyAlignment="1" applyProtection="1">
      <alignment horizontal="centerContinuous"/>
    </xf>
    <xf numFmtId="49" fontId="17" fillId="16" borderId="29" xfId="1" applyNumberFormat="1" applyFont="1" applyFill="1" applyBorder="1" applyAlignment="1" applyProtection="1">
      <alignment horizontal="centerContinuous" vertical="center" wrapText="1"/>
    </xf>
    <xf numFmtId="49" fontId="17" fillId="16" borderId="30" xfId="1" applyNumberFormat="1" applyFont="1" applyFill="1" applyBorder="1" applyAlignment="1" applyProtection="1">
      <alignment horizontal="centerContinuous" vertical="center" wrapText="1"/>
    </xf>
    <xf numFmtId="49" fontId="17" fillId="16" borderId="35" xfId="1" applyNumberFormat="1" applyFont="1" applyFill="1" applyBorder="1" applyAlignment="1" applyProtection="1">
      <alignment horizontal="centerContinuous" vertical="center" wrapText="1"/>
    </xf>
    <xf numFmtId="49" fontId="7" fillId="17" borderId="29" xfId="1" applyNumberFormat="1" applyFont="1" applyFill="1" applyBorder="1" applyAlignment="1" applyProtection="1">
      <alignment horizontal="centerContinuous" vertical="center"/>
    </xf>
    <xf numFmtId="49" fontId="7" fillId="17" borderId="30" xfId="1" applyNumberFormat="1" applyFont="1" applyFill="1" applyBorder="1" applyAlignment="1" applyProtection="1">
      <alignment horizontal="centerContinuous" vertical="center"/>
    </xf>
    <xf numFmtId="49" fontId="7" fillId="17" borderId="31" xfId="1" applyNumberFormat="1" applyFont="1" applyFill="1" applyBorder="1" applyAlignment="1" applyProtection="1">
      <alignment horizontal="centerContinuous" vertical="center"/>
    </xf>
    <xf numFmtId="0" fontId="5" fillId="4" borderId="19" xfId="2" applyFont="1" applyFill="1" applyBorder="1" applyAlignment="1" applyProtection="1">
      <alignment vertical="top" wrapText="1"/>
    </xf>
    <xf numFmtId="3" fontId="12" fillId="18" borderId="36" xfId="2" applyNumberFormat="1" applyFont="1" applyFill="1" applyBorder="1" applyAlignment="1" applyProtection="1">
      <alignment vertical="center" wrapText="1"/>
    </xf>
    <xf numFmtId="3" fontId="12" fillId="18" borderId="37" xfId="2" applyNumberFormat="1" applyFont="1" applyFill="1" applyBorder="1" applyAlignment="1" applyProtection="1">
      <alignment vertical="center" wrapText="1"/>
    </xf>
    <xf numFmtId="3" fontId="12" fillId="18" borderId="38" xfId="2" applyNumberFormat="1" applyFont="1" applyFill="1" applyBorder="1" applyAlignment="1" applyProtection="1">
      <alignment vertical="center" wrapText="1"/>
    </xf>
    <xf numFmtId="3" fontId="12" fillId="18" borderId="39" xfId="2" applyNumberFormat="1" applyFont="1" applyFill="1" applyBorder="1" applyAlignment="1" applyProtection="1">
      <alignment vertical="center" wrapText="1"/>
    </xf>
    <xf numFmtId="0" fontId="7" fillId="19" borderId="18" xfId="2" applyFont="1" applyFill="1" applyBorder="1" applyAlignment="1" applyProtection="1">
      <alignment horizontal="left" vertical="center" wrapText="1"/>
    </xf>
    <xf numFmtId="3" fontId="12" fillId="20" borderId="40" xfId="2" applyNumberFormat="1" applyFont="1" applyFill="1" applyBorder="1" applyAlignment="1" applyProtection="1">
      <alignment vertical="center" wrapText="1"/>
    </xf>
    <xf numFmtId="3" fontId="12" fillId="20" borderId="18" xfId="2" applyNumberFormat="1" applyFont="1" applyFill="1" applyBorder="1" applyAlignment="1" applyProtection="1">
      <alignment vertical="center" wrapText="1"/>
    </xf>
    <xf numFmtId="3" fontId="12" fillId="20" borderId="41" xfId="2" applyNumberFormat="1" applyFont="1" applyFill="1" applyBorder="1" applyAlignment="1" applyProtection="1">
      <alignment vertical="center" wrapText="1"/>
    </xf>
    <xf numFmtId="3" fontId="12" fillId="20" borderId="19" xfId="2" applyNumberFormat="1" applyFont="1" applyFill="1" applyBorder="1" applyAlignment="1" applyProtection="1">
      <alignment vertical="center" wrapText="1"/>
    </xf>
    <xf numFmtId="0" fontId="5" fillId="21" borderId="18" xfId="2" applyFont="1" applyFill="1" applyBorder="1" applyAlignment="1" applyProtection="1">
      <alignment horizontal="left" vertical="center" wrapText="1"/>
    </xf>
    <xf numFmtId="3" fontId="5" fillId="0" borderId="42" xfId="2" applyNumberFormat="1" applyFont="1" applyFill="1" applyBorder="1" applyAlignment="1" applyProtection="1">
      <alignment vertical="center" wrapText="1"/>
      <protection locked="0"/>
    </xf>
    <xf numFmtId="3" fontId="5" fillId="0" borderId="43" xfId="2" applyNumberFormat="1" applyFont="1" applyFill="1" applyBorder="1" applyAlignment="1" applyProtection="1">
      <alignment vertical="center" wrapText="1"/>
      <protection locked="0"/>
    </xf>
    <xf numFmtId="0" fontId="2" fillId="21" borderId="18" xfId="2" applyFont="1" applyFill="1" applyBorder="1" applyAlignment="1" applyProtection="1">
      <alignment horizontal="left" vertical="center" wrapText="1"/>
    </xf>
    <xf numFmtId="3" fontId="12" fillId="20" borderId="44" xfId="2" applyNumberFormat="1" applyFont="1" applyFill="1" applyBorder="1" applyAlignment="1" applyProtection="1">
      <alignment vertical="center" wrapText="1"/>
    </xf>
    <xf numFmtId="3" fontId="12" fillId="20" borderId="45" xfId="2" applyNumberFormat="1" applyFont="1" applyFill="1" applyBorder="1" applyAlignment="1" applyProtection="1">
      <alignment vertical="center" wrapText="1"/>
    </xf>
    <xf numFmtId="3" fontId="12" fillId="18" borderId="46" xfId="2" applyNumberFormat="1" applyFont="1" applyFill="1" applyBorder="1" applyAlignment="1" applyProtection="1">
      <alignment vertical="center" wrapText="1"/>
    </xf>
    <xf numFmtId="3" fontId="12" fillId="20" borderId="47" xfId="2" applyNumberFormat="1" applyFont="1" applyFill="1" applyBorder="1" applyAlignment="1" applyProtection="1">
      <alignment vertical="center" wrapText="1"/>
    </xf>
    <xf numFmtId="0" fontId="5" fillId="4" borderId="14" xfId="2" applyFont="1" applyFill="1" applyBorder="1" applyAlignment="1" applyProtection="1">
      <alignment vertical="top" wrapText="1"/>
    </xf>
    <xf numFmtId="3" fontId="12" fillId="20" borderId="48" xfId="2" applyNumberFormat="1" applyFont="1" applyFill="1" applyBorder="1" applyAlignment="1" applyProtection="1">
      <alignment vertical="center" wrapText="1"/>
    </xf>
    <xf numFmtId="0" fontId="5" fillId="4" borderId="50" xfId="2" applyFont="1" applyFill="1" applyBorder="1" applyAlignment="1" applyProtection="1">
      <alignment vertical="top" wrapText="1"/>
    </xf>
    <xf numFmtId="0" fontId="5" fillId="4" borderId="51" xfId="2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2" fillId="2" borderId="0" xfId="1" applyFont="1" applyFill="1" applyBorder="1" applyAlignment="1" applyProtection="1">
      <alignment vertical="top"/>
    </xf>
    <xf numFmtId="0" fontId="5" fillId="0" borderId="13" xfId="2" applyFont="1" applyBorder="1" applyAlignment="1" applyProtection="1">
      <alignment horizontal="right" vertical="center" wrapText="1"/>
    </xf>
    <xf numFmtId="0" fontId="5" fillId="4" borderId="52" xfId="2" applyFont="1" applyFill="1" applyBorder="1" applyAlignment="1" applyProtection="1">
      <alignment vertical="top" wrapText="1"/>
    </xf>
    <xf numFmtId="0" fontId="10" fillId="5" borderId="53" xfId="2" applyFont="1" applyFill="1" applyBorder="1" applyAlignment="1" applyProtection="1">
      <alignment horizontal="right" vertical="center" wrapText="1"/>
    </xf>
    <xf numFmtId="0" fontId="5" fillId="4" borderId="54" xfId="2" applyFont="1" applyFill="1" applyBorder="1" applyAlignment="1" applyProtection="1">
      <alignment horizontal="center" vertical="center" wrapText="1"/>
    </xf>
    <xf numFmtId="0" fontId="13" fillId="9" borderId="55" xfId="2" applyFont="1" applyFill="1" applyBorder="1" applyAlignment="1" applyProtection="1">
      <alignment horizontal="right" vertical="center" wrapText="1"/>
    </xf>
    <xf numFmtId="0" fontId="9" fillId="4" borderId="55" xfId="2" applyFont="1" applyFill="1" applyBorder="1" applyAlignment="1" applyProtection="1">
      <alignment horizontal="right" vertical="center" wrapText="1"/>
    </xf>
    <xf numFmtId="0" fontId="9" fillId="4" borderId="56" xfId="2" applyFont="1" applyFill="1" applyBorder="1" applyAlignment="1" applyProtection="1">
      <alignment horizontal="right" vertical="center" wrapText="1"/>
    </xf>
    <xf numFmtId="0" fontId="2" fillId="0" borderId="0" xfId="1" applyFont="1" applyFill="1" applyAlignment="1" applyProtection="1">
      <alignment horizontal="right" vertical="top"/>
    </xf>
    <xf numFmtId="0" fontId="2" fillId="22" borderId="0" xfId="1" applyFont="1" applyFill="1" applyAlignment="1" applyProtection="1">
      <alignment horizontal="right" vertical="top"/>
    </xf>
    <xf numFmtId="0" fontId="7" fillId="0" borderId="3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3" fontId="2" fillId="0" borderId="25" xfId="4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vertical="top" wrapText="1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49" xfId="4" applyNumberFormat="1" applyFont="1" applyFill="1" applyBorder="1" applyAlignment="1" applyProtection="1">
      <alignment horizontal="right" vertical="center"/>
      <protection locked="0"/>
    </xf>
    <xf numFmtId="3" fontId="2" fillId="0" borderId="24" xfId="4" applyNumberFormat="1" applyFont="1" applyFill="1" applyBorder="1" applyAlignment="1" applyProtection="1">
      <alignment horizontal="right" vertical="center"/>
      <protection locked="0"/>
    </xf>
    <xf numFmtId="3" fontId="2" fillId="0" borderId="50" xfId="4" applyNumberFormat="1" applyFont="1" applyFill="1" applyBorder="1" applyAlignment="1" applyProtection="1">
      <alignment horizontal="right" vertical="center"/>
      <protection locked="0"/>
    </xf>
    <xf numFmtId="0" fontId="5" fillId="21" borderId="57" xfId="2" applyFont="1" applyFill="1" applyBorder="1" applyAlignment="1" applyProtection="1">
      <alignment horizontal="left" vertical="center" wrapText="1"/>
    </xf>
    <xf numFmtId="3" fontId="9" fillId="4" borderId="18" xfId="2" applyNumberFormat="1" applyFont="1" applyFill="1" applyBorder="1" applyAlignment="1" applyProtection="1">
      <alignment horizontal="right" vertical="center" wrapText="1"/>
    </xf>
    <xf numFmtId="165" fontId="5" fillId="4" borderId="0" xfId="5" applyNumberFormat="1" applyFont="1" applyFill="1" applyBorder="1" applyAlignment="1" applyProtection="1">
      <alignment vertical="top" wrapText="1"/>
    </xf>
    <xf numFmtId="3" fontId="23" fillId="4" borderId="18" xfId="2" applyNumberFormat="1" applyFont="1" applyFill="1" applyBorder="1" applyAlignment="1" applyProtection="1">
      <alignment horizontal="right" vertical="center" wrapText="1"/>
    </xf>
    <xf numFmtId="3" fontId="23" fillId="4" borderId="19" xfId="2" applyNumberFormat="1" applyFont="1" applyFill="1" applyBorder="1" applyAlignment="1" applyProtection="1">
      <alignment horizontal="right" vertical="center" wrapText="1"/>
    </xf>
    <xf numFmtId="3" fontId="23" fillId="4" borderId="0" xfId="2" applyNumberFormat="1" applyFont="1" applyFill="1" applyBorder="1" applyAlignment="1" applyProtection="1">
      <alignment vertical="top" wrapText="1"/>
    </xf>
    <xf numFmtId="3" fontId="23" fillId="4" borderId="24" xfId="2" applyNumberFormat="1" applyFont="1" applyFill="1" applyBorder="1" applyAlignment="1" applyProtection="1">
      <alignment vertical="top" wrapText="1"/>
    </xf>
  </cellXfs>
  <cellStyles count="7">
    <cellStyle name="%" xfId="1" xr:uid="{E7C9FE2E-DE01-4710-B1EC-D4B8A6924B6A}"/>
    <cellStyle name="Normal 2" xfId="2" xr:uid="{FC4FAB15-0838-464F-8B1D-DE4C95D300DE}"/>
    <cellStyle name="Κανονικό" xfId="0" builtinId="0"/>
    <cellStyle name="Κανονικό 6" xfId="6" xr:uid="{96D37779-5F65-434D-BA25-A7BA3B149E7A}"/>
    <cellStyle name="Κόμμα 3" xfId="3" xr:uid="{452E0EB6-FA74-4648-8ACE-805A61A1C82C}"/>
    <cellStyle name="Κόμμα 3 2" xfId="4" xr:uid="{BE3771B7-6F1B-47D2-8A8D-88AF2401E532}"/>
    <cellStyle name="Ποσοστό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160747</xdr:colOff>
      <xdr:row>0</xdr:row>
      <xdr:rowOff>73206</xdr:rowOff>
    </xdr:from>
    <xdr:to>
      <xdr:col>1</xdr:col>
      <xdr:colOff>869830</xdr:colOff>
      <xdr:row>0</xdr:row>
      <xdr:rowOff>192433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5D24B470-4FF0-4B19-9E6C-47290677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0747" y="73206"/>
          <a:ext cx="1074843" cy="119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1E49-5446-4C4F-9A10-96651E9AB491}">
  <dimension ref="A1:K1003"/>
  <sheetViews>
    <sheetView tabSelected="1" zoomScale="89" zoomScaleNormal="89" workbookViewId="0">
      <selection activeCell="C113" sqref="C113"/>
    </sheetView>
  </sheetViews>
  <sheetFormatPr defaultRowHeight="14.4" x14ac:dyDescent="0.3"/>
  <cols>
    <col min="1" max="1" width="5.33203125" style="92" customWidth="1"/>
    <col min="2" max="2" width="48.6640625" style="82" customWidth="1"/>
    <col min="3" max="11" width="17.88671875" style="82" customWidth="1"/>
  </cols>
  <sheetData>
    <row r="1" spans="1:11" ht="20.399999999999999" x14ac:dyDescent="0.3">
      <c r="A1" s="83"/>
      <c r="B1" s="1"/>
      <c r="C1" s="2" t="s">
        <v>0</v>
      </c>
      <c r="D1" s="3"/>
      <c r="E1" s="4"/>
      <c r="F1" s="4"/>
      <c r="G1" s="4"/>
      <c r="H1" s="4"/>
      <c r="I1" s="4"/>
      <c r="J1" s="4"/>
      <c r="K1" s="4"/>
    </row>
    <row r="2" spans="1:11" x14ac:dyDescent="0.3">
      <c r="A2" s="84"/>
      <c r="B2" s="5" t="s">
        <v>1</v>
      </c>
      <c r="C2" s="93" t="s">
        <v>103</v>
      </c>
      <c r="D2" s="6"/>
      <c r="E2" s="6"/>
      <c r="F2" s="6"/>
      <c r="G2" s="6"/>
      <c r="H2" s="6"/>
      <c r="I2" s="6"/>
      <c r="J2" s="6"/>
      <c r="K2" s="7"/>
    </row>
    <row r="3" spans="1:11" ht="15" thickBot="1" x14ac:dyDescent="0.35">
      <c r="A3" s="84"/>
      <c r="B3" s="5" t="s">
        <v>2</v>
      </c>
      <c r="C3" s="93"/>
      <c r="D3" s="8"/>
      <c r="E3" s="6"/>
      <c r="F3" s="6"/>
      <c r="G3" s="6"/>
      <c r="H3" s="6"/>
      <c r="I3" s="6"/>
      <c r="J3" s="6"/>
      <c r="K3" s="7"/>
    </row>
    <row r="4" spans="1:11" ht="15" thickBot="1" x14ac:dyDescent="0.35">
      <c r="A4" s="84"/>
      <c r="B4" s="5" t="s">
        <v>3</v>
      </c>
      <c r="C4" s="9">
        <v>2024</v>
      </c>
      <c r="D4" s="10" t="s">
        <v>4</v>
      </c>
      <c r="E4" s="11"/>
      <c r="F4" s="12"/>
      <c r="G4" s="12"/>
      <c r="H4" s="12"/>
      <c r="I4" s="12"/>
      <c r="J4" s="12"/>
      <c r="K4" s="12"/>
    </row>
    <row r="5" spans="1:11" x14ac:dyDescent="0.3">
      <c r="A5" s="84"/>
      <c r="B5" s="5" t="s">
        <v>5</v>
      </c>
      <c r="C5" s="13"/>
      <c r="D5" s="14"/>
      <c r="E5" s="15"/>
      <c r="F5" s="16"/>
      <c r="G5" s="16"/>
      <c r="H5" s="16"/>
      <c r="I5" s="16"/>
      <c r="J5" s="16"/>
      <c r="K5" s="16"/>
    </row>
    <row r="6" spans="1:11" x14ac:dyDescent="0.3">
      <c r="A6" s="84"/>
      <c r="B6" s="17" t="s">
        <v>6</v>
      </c>
      <c r="C6" s="94"/>
      <c r="D6" s="6"/>
      <c r="E6" s="6"/>
      <c r="F6" s="6"/>
      <c r="G6" s="6"/>
      <c r="H6" s="6"/>
      <c r="I6" s="6"/>
      <c r="J6" s="6"/>
      <c r="K6" s="7"/>
    </row>
    <row r="7" spans="1:11" x14ac:dyDescent="0.3">
      <c r="A7" s="84"/>
      <c r="B7" s="18"/>
      <c r="C7" s="19" t="s">
        <v>7</v>
      </c>
      <c r="D7" s="20"/>
      <c r="E7" s="20"/>
      <c r="F7" s="20"/>
      <c r="G7" s="20"/>
      <c r="H7" s="20"/>
      <c r="I7" s="20"/>
      <c r="J7" s="20"/>
      <c r="K7" s="20"/>
    </row>
    <row r="8" spans="1:11" x14ac:dyDescent="0.3">
      <c r="A8" s="85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1" x14ac:dyDescent="0.3">
      <c r="A9" s="86" t="s">
        <v>4</v>
      </c>
      <c r="B9" s="23" t="s">
        <v>8</v>
      </c>
      <c r="C9" s="24"/>
      <c r="D9" s="24"/>
      <c r="E9" s="24"/>
      <c r="F9" s="24"/>
      <c r="G9" s="24"/>
      <c r="H9" s="24"/>
      <c r="I9" s="24"/>
      <c r="J9" s="24"/>
      <c r="K9" s="25"/>
    </row>
    <row r="10" spans="1:11" x14ac:dyDescent="0.3">
      <c r="A10" s="87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x14ac:dyDescent="0.3">
      <c r="A11" s="87"/>
      <c r="B11" s="28"/>
      <c r="C11" s="29" t="s">
        <v>9</v>
      </c>
      <c r="D11" s="29"/>
      <c r="E11" s="29"/>
      <c r="F11" s="30" t="s">
        <v>10</v>
      </c>
      <c r="G11" s="30"/>
      <c r="H11" s="30"/>
      <c r="I11" s="31" t="s">
        <v>11</v>
      </c>
      <c r="J11" s="31"/>
      <c r="K11" s="32"/>
    </row>
    <row r="12" spans="1:11" ht="20.399999999999999" x14ac:dyDescent="0.3">
      <c r="A12" s="88">
        <v>1</v>
      </c>
      <c r="B12" s="33" t="s">
        <v>12</v>
      </c>
      <c r="C12" s="34" t="s">
        <v>13</v>
      </c>
      <c r="D12" s="35" t="s">
        <v>14</v>
      </c>
      <c r="E12" s="36" t="s">
        <v>15</v>
      </c>
      <c r="F12" s="34" t="s">
        <v>13</v>
      </c>
      <c r="G12" s="35" t="s">
        <v>14</v>
      </c>
      <c r="H12" s="36" t="s">
        <v>15</v>
      </c>
      <c r="I12" s="34" t="s">
        <v>13</v>
      </c>
      <c r="J12" s="35" t="s">
        <v>14</v>
      </c>
      <c r="K12" s="37" t="s">
        <v>15</v>
      </c>
    </row>
    <row r="13" spans="1:11" x14ac:dyDescent="0.3">
      <c r="A13" s="89" t="s">
        <v>63</v>
      </c>
      <c r="B13" s="38" t="s">
        <v>16</v>
      </c>
      <c r="C13" s="39">
        <f>C31+F31+I31</f>
        <v>258778631.58357236</v>
      </c>
      <c r="D13" s="39">
        <f>D31+G31+J31</f>
        <v>9886466686.2758598</v>
      </c>
      <c r="E13" s="39">
        <f>E31+H31+K31</f>
        <v>8141807435.6869526</v>
      </c>
      <c r="F13" s="39">
        <f>C81+F81+I81</f>
        <v>77831658.339612007</v>
      </c>
      <c r="G13" s="39">
        <f>D81+G81+J81</f>
        <v>2812966227.056365</v>
      </c>
      <c r="H13" s="39">
        <f>E81+H81+K81</f>
        <v>1659063588.9535775</v>
      </c>
      <c r="I13" s="39">
        <f>C130+I130</f>
        <v>147532275.10464662</v>
      </c>
      <c r="J13" s="39">
        <f>D130+J130</f>
        <v>6551309997.7234278</v>
      </c>
      <c r="K13" s="40">
        <f>E130+K130</f>
        <v>6873034578.5789404</v>
      </c>
    </row>
    <row r="14" spans="1:11" x14ac:dyDescent="0.3">
      <c r="A14" s="89" t="s">
        <v>64</v>
      </c>
      <c r="B14" s="38" t="s">
        <v>17</v>
      </c>
      <c r="C14" s="39">
        <f>C46+F46+I46+C58+F58+I58</f>
        <v>16944072.734569937</v>
      </c>
      <c r="D14" s="39">
        <f>D46+G46+J46+D58+G58+J58</f>
        <v>571930172</v>
      </c>
      <c r="E14" s="28"/>
      <c r="F14" s="39">
        <f>C96+F96+I96+C108+F108+I108</f>
        <v>10413133.877543317</v>
      </c>
      <c r="G14" s="39">
        <f>D96+G96+J96+D108+G108+J108</f>
        <v>313653843</v>
      </c>
      <c r="H14" s="28"/>
      <c r="I14" s="39">
        <f>C145+I145+C157+I157</f>
        <v>12170326.931823943</v>
      </c>
      <c r="J14" s="39">
        <f>D145+J145+D157+J157</f>
        <v>349637864.30127519</v>
      </c>
      <c r="K14" s="41"/>
    </row>
    <row r="15" spans="1:11" x14ac:dyDescent="0.3">
      <c r="A15" s="89" t="s">
        <v>65</v>
      </c>
      <c r="B15" s="38" t="s">
        <v>18</v>
      </c>
      <c r="C15" s="39">
        <f>C63+F63+I63</f>
        <v>182754139.50302324</v>
      </c>
      <c r="D15" s="39">
        <f>D63+G63+J63</f>
        <v>417399287951.70581</v>
      </c>
      <c r="E15" s="28"/>
      <c r="F15" s="39">
        <f>C113+F113+I113</f>
        <v>91856335.999797732</v>
      </c>
      <c r="G15" s="39">
        <f>D113+G113+J113</f>
        <v>96742612124.054398</v>
      </c>
      <c r="H15" s="28"/>
      <c r="I15" s="39">
        <f>C162+I162</f>
        <v>92442166.623157099</v>
      </c>
      <c r="J15" s="39">
        <f>D162+J162</f>
        <v>290697332132.11639</v>
      </c>
      <c r="K15" s="41"/>
    </row>
    <row r="16" spans="1:11" x14ac:dyDescent="0.3">
      <c r="A16" s="89" t="s">
        <v>66</v>
      </c>
      <c r="B16" s="38" t="s">
        <v>19</v>
      </c>
      <c r="C16" s="95">
        <v>1119893.0773317998</v>
      </c>
      <c r="D16" s="106"/>
      <c r="E16" s="106"/>
      <c r="F16" s="95">
        <v>555425.33524818323</v>
      </c>
      <c r="G16" s="106"/>
      <c r="H16" s="106"/>
      <c r="I16" s="95">
        <v>0</v>
      </c>
      <c r="J16" s="106"/>
      <c r="K16" s="107"/>
    </row>
    <row r="17" spans="1:11" x14ac:dyDescent="0.3">
      <c r="A17" s="85"/>
      <c r="B17" s="26"/>
      <c r="C17" s="26"/>
      <c r="D17" s="104"/>
      <c r="E17" s="104"/>
      <c r="F17" s="26"/>
      <c r="G17" s="104"/>
      <c r="H17" s="104"/>
      <c r="I17" s="26"/>
      <c r="J17" s="104"/>
      <c r="K17" s="105"/>
    </row>
    <row r="18" spans="1:11" ht="20.399999999999999" x14ac:dyDescent="0.3">
      <c r="A18" s="88">
        <v>2</v>
      </c>
      <c r="B18" s="33" t="s">
        <v>20</v>
      </c>
      <c r="C18" s="34" t="s">
        <v>13</v>
      </c>
      <c r="D18" s="35" t="s">
        <v>14</v>
      </c>
      <c r="E18" s="36" t="s">
        <v>15</v>
      </c>
      <c r="F18" s="28"/>
      <c r="G18" s="28"/>
      <c r="H18" s="28"/>
      <c r="I18" s="28"/>
      <c r="J18" s="28"/>
      <c r="K18" s="41"/>
    </row>
    <row r="19" spans="1:11" x14ac:dyDescent="0.3">
      <c r="A19" s="89" t="s">
        <v>67</v>
      </c>
      <c r="B19" s="38" t="s">
        <v>16</v>
      </c>
      <c r="C19" s="39">
        <f>I13+F13+C13</f>
        <v>484142565.02783096</v>
      </c>
      <c r="D19" s="39">
        <f>J13+G13+D13</f>
        <v>19250742911.055653</v>
      </c>
      <c r="E19" s="39">
        <f>K13+H13+E13</f>
        <v>16673905603.219471</v>
      </c>
      <c r="F19" s="96"/>
      <c r="G19" s="28"/>
      <c r="H19" s="28"/>
      <c r="I19" s="28"/>
      <c r="J19" s="28"/>
      <c r="K19" s="41"/>
    </row>
    <row r="20" spans="1:11" x14ac:dyDescent="0.3">
      <c r="A20" s="89" t="s">
        <v>68</v>
      </c>
      <c r="B20" s="38" t="s">
        <v>17</v>
      </c>
      <c r="C20" s="39">
        <f>I14+F14+C14</f>
        <v>39527533.543937199</v>
      </c>
      <c r="D20" s="39">
        <f>J14+G14+D14</f>
        <v>1235221879.3012753</v>
      </c>
      <c r="E20" s="28"/>
      <c r="F20" s="96"/>
      <c r="G20" s="96"/>
      <c r="H20" s="103"/>
      <c r="I20" s="103"/>
      <c r="J20" s="28"/>
      <c r="K20" s="41"/>
    </row>
    <row r="21" spans="1:11" x14ac:dyDescent="0.3">
      <c r="A21" s="89" t="s">
        <v>69</v>
      </c>
      <c r="B21" s="38" t="s">
        <v>18</v>
      </c>
      <c r="C21" s="39">
        <f>I15+F15+C15</f>
        <v>367052642.12597811</v>
      </c>
      <c r="D21" s="39">
        <f>J15+G15+D15</f>
        <v>804839232207.87659</v>
      </c>
      <c r="E21" s="96"/>
      <c r="F21" s="28"/>
      <c r="G21" s="28"/>
      <c r="H21" s="28"/>
      <c r="I21" s="28"/>
      <c r="J21" s="28"/>
      <c r="K21" s="41"/>
    </row>
    <row r="22" spans="1:11" x14ac:dyDescent="0.3">
      <c r="A22" s="89" t="s">
        <v>70</v>
      </c>
      <c r="B22" s="38" t="s">
        <v>19</v>
      </c>
      <c r="C22" s="95">
        <f>C16+F16+I16</f>
        <v>1675318.412579983</v>
      </c>
      <c r="D22" s="28"/>
      <c r="E22" s="28"/>
      <c r="F22" s="28"/>
      <c r="G22" s="28"/>
      <c r="H22" s="28"/>
      <c r="I22" s="28"/>
      <c r="J22" s="28"/>
      <c r="K22" s="41"/>
    </row>
    <row r="23" spans="1:11" x14ac:dyDescent="0.3">
      <c r="A23" s="89" t="s">
        <v>71</v>
      </c>
      <c r="B23" s="43" t="s">
        <v>21</v>
      </c>
      <c r="C23" s="39">
        <f>C19+C20+C21+C22</f>
        <v>892398059.11032629</v>
      </c>
      <c r="D23" s="96"/>
      <c r="E23" s="28"/>
      <c r="F23" s="28"/>
      <c r="G23" s="28"/>
      <c r="H23" s="28"/>
      <c r="I23" s="28"/>
      <c r="J23" s="28"/>
      <c r="K23" s="41"/>
    </row>
    <row r="24" spans="1:11" x14ac:dyDescent="0.3">
      <c r="A24" s="85"/>
      <c r="B24" s="26"/>
      <c r="C24" s="102">
        <f>+C23-C22</f>
        <v>890722740.69774628</v>
      </c>
      <c r="D24" s="102"/>
      <c r="E24" s="26"/>
      <c r="F24" s="26"/>
      <c r="G24" s="26"/>
      <c r="H24" s="26"/>
      <c r="I24" s="26"/>
      <c r="J24" s="26"/>
      <c r="K24" s="27"/>
    </row>
    <row r="25" spans="1:11" x14ac:dyDescent="0.3">
      <c r="A25" s="86" t="s">
        <v>72</v>
      </c>
      <c r="B25" s="23" t="s">
        <v>9</v>
      </c>
      <c r="C25" s="24"/>
      <c r="D25" s="24"/>
      <c r="E25" s="24"/>
      <c r="F25" s="24"/>
      <c r="G25" s="24"/>
      <c r="H25" s="24"/>
      <c r="I25" s="24"/>
      <c r="J25" s="24"/>
      <c r="K25" s="25"/>
    </row>
    <row r="26" spans="1:11" x14ac:dyDescent="0.3">
      <c r="A26" s="85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x14ac:dyDescent="0.3">
      <c r="A27" s="89"/>
      <c r="B27" s="44"/>
      <c r="C27" s="45" t="s">
        <v>22</v>
      </c>
      <c r="D27" s="46"/>
      <c r="E27" s="47"/>
      <c r="F27" s="48" t="s">
        <v>23</v>
      </c>
      <c r="G27" s="49"/>
      <c r="H27" s="49"/>
      <c r="I27" s="49"/>
      <c r="J27" s="49"/>
      <c r="K27" s="50"/>
    </row>
    <row r="28" spans="1:11" ht="26.4" x14ac:dyDescent="0.3">
      <c r="A28" s="89"/>
      <c r="B28" s="44"/>
      <c r="C28" s="51"/>
      <c r="D28" s="52"/>
      <c r="E28" s="53"/>
      <c r="F28" s="54" t="s">
        <v>24</v>
      </c>
      <c r="G28" s="55"/>
      <c r="H28" s="56"/>
      <c r="I28" s="57" t="s">
        <v>25</v>
      </c>
      <c r="J28" s="58"/>
      <c r="K28" s="59"/>
    </row>
    <row r="29" spans="1:11" ht="20.399999999999999" x14ac:dyDescent="0.3">
      <c r="A29" s="89"/>
      <c r="B29" s="44"/>
      <c r="C29" s="34" t="s">
        <v>13</v>
      </c>
      <c r="D29" s="35" t="s">
        <v>14</v>
      </c>
      <c r="E29" s="36" t="s">
        <v>15</v>
      </c>
      <c r="F29" s="34" t="s">
        <v>13</v>
      </c>
      <c r="G29" s="35" t="s">
        <v>14</v>
      </c>
      <c r="H29" s="36" t="s">
        <v>15</v>
      </c>
      <c r="I29" s="34" t="s">
        <v>13</v>
      </c>
      <c r="J29" s="35" t="s">
        <v>14</v>
      </c>
      <c r="K29" s="37" t="s">
        <v>15</v>
      </c>
    </row>
    <row r="30" spans="1:11" x14ac:dyDescent="0.3">
      <c r="A30" s="88">
        <v>1</v>
      </c>
      <c r="B30" s="33" t="s">
        <v>26</v>
      </c>
      <c r="C30" s="44"/>
      <c r="D30" s="44"/>
      <c r="E30" s="44"/>
      <c r="F30" s="28"/>
      <c r="G30" s="28"/>
      <c r="H30" s="28"/>
      <c r="I30" s="44"/>
      <c r="J30" s="44"/>
      <c r="K30" s="60"/>
    </row>
    <row r="31" spans="1:11" x14ac:dyDescent="0.3">
      <c r="A31" s="89" t="s">
        <v>63</v>
      </c>
      <c r="B31" s="38" t="s">
        <v>27</v>
      </c>
      <c r="C31" s="61">
        <f t="shared" ref="C31:K31" si="0">SUM(C32,C36,C39)</f>
        <v>242843829.12058207</v>
      </c>
      <c r="D31" s="62">
        <f t="shared" si="0"/>
        <v>9315761459.0633259</v>
      </c>
      <c r="E31" s="63">
        <f t="shared" si="0"/>
        <v>7574798714.995533</v>
      </c>
      <c r="F31" s="61">
        <f t="shared" si="0"/>
        <v>15171957.632110015</v>
      </c>
      <c r="G31" s="62">
        <f t="shared" si="0"/>
        <v>263901145.95956874</v>
      </c>
      <c r="H31" s="63">
        <f t="shared" si="0"/>
        <v>188117284.17044464</v>
      </c>
      <c r="I31" s="61">
        <f t="shared" si="0"/>
        <v>762844.83088026021</v>
      </c>
      <c r="J31" s="62">
        <f t="shared" si="0"/>
        <v>306804081.25296634</v>
      </c>
      <c r="K31" s="64">
        <f t="shared" si="0"/>
        <v>378891436.52097511</v>
      </c>
    </row>
    <row r="32" spans="1:11" x14ac:dyDescent="0.3">
      <c r="A32" s="89" t="s">
        <v>64</v>
      </c>
      <c r="B32" s="65" t="s">
        <v>28</v>
      </c>
      <c r="C32" s="66">
        <f t="shared" ref="C32:K32" si="1">SUM(C33:C35)</f>
        <v>237706479.84843367</v>
      </c>
      <c r="D32" s="67">
        <f t="shared" si="1"/>
        <v>9241775758.9966583</v>
      </c>
      <c r="E32" s="68">
        <f t="shared" si="1"/>
        <v>7513145131.8919106</v>
      </c>
      <c r="F32" s="66">
        <f t="shared" si="1"/>
        <v>2065350.2458599291</v>
      </c>
      <c r="G32" s="67">
        <f t="shared" si="1"/>
        <v>135937359.47333112</v>
      </c>
      <c r="H32" s="68">
        <f t="shared" si="1"/>
        <v>136430975.41146699</v>
      </c>
      <c r="I32" s="66">
        <f t="shared" si="1"/>
        <v>424553.19369614596</v>
      </c>
      <c r="J32" s="67">
        <f t="shared" si="1"/>
        <v>276701548.26999968</v>
      </c>
      <c r="K32" s="69">
        <f t="shared" si="1"/>
        <v>348312142.17140245</v>
      </c>
    </row>
    <row r="33" spans="1:11" x14ac:dyDescent="0.3">
      <c r="A33" s="89" t="s">
        <v>65</v>
      </c>
      <c r="B33" s="70" t="s">
        <v>29</v>
      </c>
      <c r="C33" s="71">
        <v>144069553.3261717</v>
      </c>
      <c r="D33" s="71">
        <v>4184360620.1999969</v>
      </c>
      <c r="E33" s="71">
        <v>3665023334.2866249</v>
      </c>
      <c r="F33" s="71">
        <v>1443817.4380883654</v>
      </c>
      <c r="G33" s="71">
        <v>128904032.89999966</v>
      </c>
      <c r="H33" s="71">
        <v>129175395.49787919</v>
      </c>
      <c r="I33" s="71">
        <v>203270.54890378466</v>
      </c>
      <c r="J33" s="71">
        <v>36305712.293333322</v>
      </c>
      <c r="K33" s="72">
        <v>41201353.914259069</v>
      </c>
    </row>
    <row r="34" spans="1:11" x14ac:dyDescent="0.3">
      <c r="A34" s="89" t="s">
        <v>66</v>
      </c>
      <c r="B34" s="70" t="s">
        <v>30</v>
      </c>
      <c r="C34" s="71">
        <v>75087444.144126341</v>
      </c>
      <c r="D34" s="71">
        <v>4159036562.77666</v>
      </c>
      <c r="E34" s="71">
        <v>3128026616.6154189</v>
      </c>
      <c r="F34" s="71">
        <v>451475.92069888709</v>
      </c>
      <c r="G34" s="71">
        <v>4100440.663330975</v>
      </c>
      <c r="H34" s="71">
        <v>4230158.8872264689</v>
      </c>
      <c r="I34" s="71">
        <v>185486.47004758508</v>
      </c>
      <c r="J34" s="71">
        <v>55990423.046666667</v>
      </c>
      <c r="K34" s="72">
        <v>64178451.821577728</v>
      </c>
    </row>
    <row r="35" spans="1:11" x14ac:dyDescent="0.3">
      <c r="A35" s="89" t="s">
        <v>73</v>
      </c>
      <c r="B35" s="70" t="s">
        <v>31</v>
      </c>
      <c r="C35" s="71">
        <v>18549482.378135625</v>
      </c>
      <c r="D35" s="71">
        <v>898378576.02000237</v>
      </c>
      <c r="E35" s="71">
        <v>720095180.98986661</v>
      </c>
      <c r="F35" s="71">
        <v>170056.88707267656</v>
      </c>
      <c r="G35" s="71">
        <v>2932885.9100004849</v>
      </c>
      <c r="H35" s="71">
        <v>3025421.0263613337</v>
      </c>
      <c r="I35" s="71">
        <v>35796.174744776203</v>
      </c>
      <c r="J35" s="71">
        <v>184405412.92999968</v>
      </c>
      <c r="K35" s="72">
        <v>242932336.43556568</v>
      </c>
    </row>
    <row r="36" spans="1:11" x14ac:dyDescent="0.3">
      <c r="A36" s="89" t="s">
        <v>74</v>
      </c>
      <c r="B36" s="65" t="s">
        <v>32</v>
      </c>
      <c r="C36" s="66">
        <f t="shared" ref="C36:K36" si="2">SUM(C37:C38)</f>
        <v>813903.94616501185</v>
      </c>
      <c r="D36" s="67">
        <f t="shared" si="2"/>
        <v>22609155.033333328</v>
      </c>
      <c r="E36" s="68">
        <f t="shared" si="2"/>
        <v>25941725.550000012</v>
      </c>
      <c r="F36" s="66">
        <f t="shared" si="2"/>
        <v>2561591.482275594</v>
      </c>
      <c r="G36" s="67">
        <f t="shared" si="2"/>
        <v>80782209.402902469</v>
      </c>
      <c r="H36" s="68">
        <f t="shared" si="2"/>
        <v>18673666.673324097</v>
      </c>
      <c r="I36" s="66">
        <f t="shared" si="2"/>
        <v>486.56308333707153</v>
      </c>
      <c r="J36" s="67">
        <f t="shared" si="2"/>
        <v>29658660.456299998</v>
      </c>
      <c r="K36" s="69">
        <f t="shared" si="2"/>
        <v>30059214.511352994</v>
      </c>
    </row>
    <row r="37" spans="1:11" x14ac:dyDescent="0.3">
      <c r="A37" s="89" t="s">
        <v>75</v>
      </c>
      <c r="B37" s="73" t="s">
        <v>33</v>
      </c>
      <c r="C37" s="71">
        <v>813903.94616501185</v>
      </c>
      <c r="D37" s="71">
        <v>22609155.033333328</v>
      </c>
      <c r="E37" s="71">
        <v>25941725.550000012</v>
      </c>
      <c r="F37" s="71">
        <v>1736679.6702606929</v>
      </c>
      <c r="G37" s="71">
        <v>38701842.045499131</v>
      </c>
      <c r="H37" s="71">
        <v>601017.20214649558</v>
      </c>
      <c r="I37" s="71">
        <v>416.61216442037886</v>
      </c>
      <c r="J37" s="71">
        <v>17879059.3367</v>
      </c>
      <c r="K37" s="72">
        <v>18258970.497691136</v>
      </c>
    </row>
    <row r="38" spans="1:11" x14ac:dyDescent="0.3">
      <c r="A38" s="89" t="s">
        <v>76</v>
      </c>
      <c r="B38" s="70" t="s">
        <v>34</v>
      </c>
      <c r="C38" s="71">
        <v>0</v>
      </c>
      <c r="D38" s="71">
        <v>0</v>
      </c>
      <c r="E38" s="71">
        <v>0</v>
      </c>
      <c r="F38" s="71">
        <v>824911.81201490131</v>
      </c>
      <c r="G38" s="71">
        <v>42080367.357403338</v>
      </c>
      <c r="H38" s="71">
        <v>18072649.4711776</v>
      </c>
      <c r="I38" s="71">
        <v>69.950918916692672</v>
      </c>
      <c r="J38" s="71">
        <v>11779601.1196</v>
      </c>
      <c r="K38" s="72">
        <v>11800244.013661858</v>
      </c>
    </row>
    <row r="39" spans="1:11" x14ac:dyDescent="0.3">
      <c r="A39" s="89" t="s">
        <v>77</v>
      </c>
      <c r="B39" s="65" t="s">
        <v>35</v>
      </c>
      <c r="C39" s="74">
        <f>SUM(C40:C43)</f>
        <v>4323445.32598338</v>
      </c>
      <c r="D39" s="74">
        <f t="shared" ref="D39:K39" si="3">SUM(D40:D43)</f>
        <v>51376545.033334285</v>
      </c>
      <c r="E39" s="74">
        <f t="shared" si="3"/>
        <v>35711857.553622678</v>
      </c>
      <c r="F39" s="74">
        <f t="shared" si="3"/>
        <v>10545015.903974492</v>
      </c>
      <c r="G39" s="74">
        <f t="shared" si="3"/>
        <v>47181577.083335154</v>
      </c>
      <c r="H39" s="74">
        <f t="shared" si="3"/>
        <v>33012642.085653532</v>
      </c>
      <c r="I39" s="74">
        <f>SUM(I40:I43)</f>
        <v>337805.07410077716</v>
      </c>
      <c r="J39" s="74">
        <f t="shared" si="3"/>
        <v>443872.52666666632</v>
      </c>
      <c r="K39" s="75">
        <f t="shared" si="3"/>
        <v>520079.83821966726</v>
      </c>
    </row>
    <row r="40" spans="1:11" x14ac:dyDescent="0.3">
      <c r="A40" s="89" t="s">
        <v>78</v>
      </c>
      <c r="B40" s="70" t="s">
        <v>36</v>
      </c>
      <c r="C40" s="71">
        <v>524684.43437758926</v>
      </c>
      <c r="D40" s="71">
        <v>22338668.383334152</v>
      </c>
      <c r="E40" s="71">
        <v>16479023.220289338</v>
      </c>
      <c r="F40" s="71">
        <v>2985761.695651154</v>
      </c>
      <c r="G40" s="71">
        <v>5936907.0999998292</v>
      </c>
      <c r="H40" s="71">
        <v>5731070.7356535839</v>
      </c>
      <c r="I40" s="71">
        <v>337805.07410077716</v>
      </c>
      <c r="J40" s="71">
        <v>443872.52666666632</v>
      </c>
      <c r="K40" s="72">
        <v>520079.83821966726</v>
      </c>
    </row>
    <row r="41" spans="1:11" x14ac:dyDescent="0.3">
      <c r="A41" s="89" t="s">
        <v>79</v>
      </c>
      <c r="B41" s="70" t="s">
        <v>37</v>
      </c>
      <c r="C41" s="71">
        <v>146262.12555886028</v>
      </c>
      <c r="D41" s="71">
        <v>11263122.449999999</v>
      </c>
      <c r="E41" s="71">
        <v>8931000.7333333343</v>
      </c>
      <c r="F41" s="71">
        <v>7486012.6815233389</v>
      </c>
      <c r="G41" s="71">
        <v>41138546.500001721</v>
      </c>
      <c r="H41" s="71">
        <v>27281571.349999949</v>
      </c>
      <c r="I41" s="71">
        <v>0</v>
      </c>
      <c r="J41" s="71">
        <v>0</v>
      </c>
      <c r="K41" s="72">
        <v>0</v>
      </c>
    </row>
    <row r="42" spans="1:11" x14ac:dyDescent="0.3">
      <c r="A42" s="89" t="s">
        <v>80</v>
      </c>
      <c r="B42" s="70" t="s">
        <v>38</v>
      </c>
      <c r="C42" s="71">
        <v>3614921.7210469306</v>
      </c>
      <c r="D42" s="71">
        <v>17774754.200000137</v>
      </c>
      <c r="E42" s="71">
        <v>10301833.600000001</v>
      </c>
      <c r="F42" s="71">
        <v>73241.526799999992</v>
      </c>
      <c r="G42" s="71">
        <v>106123.48333359999</v>
      </c>
      <c r="H42" s="71">
        <v>0</v>
      </c>
      <c r="I42" s="71">
        <v>0</v>
      </c>
      <c r="J42" s="71">
        <v>0</v>
      </c>
      <c r="K42" s="72">
        <v>0</v>
      </c>
    </row>
    <row r="43" spans="1:11" x14ac:dyDescent="0.3">
      <c r="A43" s="89" t="s">
        <v>81</v>
      </c>
      <c r="B43" s="70" t="s">
        <v>39</v>
      </c>
      <c r="C43" s="71">
        <v>37577.044999999998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2">
        <v>0</v>
      </c>
    </row>
    <row r="44" spans="1:11" x14ac:dyDescent="0.3">
      <c r="A44" s="85"/>
      <c r="B44" s="26"/>
      <c r="C44" s="26"/>
      <c r="D44" s="26"/>
      <c r="E44" s="26"/>
      <c r="F44" s="26"/>
      <c r="G44" s="26"/>
      <c r="H44" s="26"/>
      <c r="I44" s="26"/>
      <c r="J44" s="26"/>
      <c r="K44" s="27"/>
    </row>
    <row r="45" spans="1:11" x14ac:dyDescent="0.3">
      <c r="A45" s="88">
        <v>2</v>
      </c>
      <c r="B45" s="33" t="s">
        <v>40</v>
      </c>
      <c r="C45" s="44"/>
      <c r="D45" s="44"/>
      <c r="E45" s="44"/>
      <c r="F45" s="28"/>
      <c r="G45" s="28"/>
      <c r="H45" s="28"/>
      <c r="I45" s="44"/>
      <c r="J45" s="44"/>
      <c r="K45" s="41"/>
    </row>
    <row r="46" spans="1:11" x14ac:dyDescent="0.3">
      <c r="A46" s="89" t="s">
        <v>67</v>
      </c>
      <c r="B46" s="43" t="s">
        <v>41</v>
      </c>
      <c r="C46" s="76">
        <f>SUM(C47,C51)</f>
        <v>8682550.2529405933</v>
      </c>
      <c r="D46" s="76">
        <f>SUM(D47,D51)</f>
        <v>536414858</v>
      </c>
      <c r="E46" s="28"/>
      <c r="F46" s="76">
        <f>SUM(F47,F51)</f>
        <v>5914119.9091158127</v>
      </c>
      <c r="G46" s="76">
        <f>SUM(G47,G51)</f>
        <v>25256232</v>
      </c>
      <c r="H46" s="28"/>
      <c r="I46" s="76">
        <f>SUM(I47,I51)</f>
        <v>136376.31077074911</v>
      </c>
      <c r="J46" s="76">
        <f>SUM(J47,J51)</f>
        <v>6084946</v>
      </c>
      <c r="K46" s="41"/>
    </row>
    <row r="47" spans="1:11" x14ac:dyDescent="0.3">
      <c r="A47" s="89" t="s">
        <v>68</v>
      </c>
      <c r="B47" s="65" t="s">
        <v>42</v>
      </c>
      <c r="C47" s="67">
        <f>SUM(C48:C50)</f>
        <v>8436586.7901846077</v>
      </c>
      <c r="D47" s="67">
        <f>SUM(D48:D50)</f>
        <v>512139234</v>
      </c>
      <c r="E47" s="28"/>
      <c r="F47" s="67">
        <f>SUM(F48:F50)</f>
        <v>304055.88003412436</v>
      </c>
      <c r="G47" s="67">
        <f>SUM(G48:G50)</f>
        <v>2993361</v>
      </c>
      <c r="H47" s="28"/>
      <c r="I47" s="67">
        <f>SUM(I48:I50)</f>
        <v>135838.87392115063</v>
      </c>
      <c r="J47" s="67">
        <f>SUM(J48:J50)</f>
        <v>5142255</v>
      </c>
      <c r="K47" s="41"/>
    </row>
    <row r="48" spans="1:11" x14ac:dyDescent="0.3">
      <c r="A48" s="89" t="s">
        <v>69</v>
      </c>
      <c r="B48" s="70" t="s">
        <v>29</v>
      </c>
      <c r="C48" s="71">
        <v>4038216.8626192422</v>
      </c>
      <c r="D48" s="71">
        <v>255700908</v>
      </c>
      <c r="E48" s="28"/>
      <c r="F48" s="71">
        <v>141279.18934375886</v>
      </c>
      <c r="G48" s="71">
        <v>1779210</v>
      </c>
      <c r="H48" s="28"/>
      <c r="I48" s="71">
        <v>79846.344608365587</v>
      </c>
      <c r="J48" s="71">
        <v>2644846</v>
      </c>
      <c r="K48" s="41"/>
    </row>
    <row r="49" spans="1:11" x14ac:dyDescent="0.3">
      <c r="A49" s="89" t="s">
        <v>70</v>
      </c>
      <c r="B49" s="70" t="s">
        <v>30</v>
      </c>
      <c r="C49" s="71">
        <v>4396855.4353999542</v>
      </c>
      <c r="D49" s="71">
        <v>256142597</v>
      </c>
      <c r="E49" s="28"/>
      <c r="F49" s="71">
        <v>162705.83473235194</v>
      </c>
      <c r="G49" s="71">
        <v>1213728</v>
      </c>
      <c r="H49" s="28"/>
      <c r="I49" s="71">
        <v>55976.153544263463</v>
      </c>
      <c r="J49" s="71">
        <v>2486355</v>
      </c>
      <c r="K49" s="41"/>
    </row>
    <row r="50" spans="1:11" x14ac:dyDescent="0.3">
      <c r="A50" s="89" t="s">
        <v>71</v>
      </c>
      <c r="B50" s="70" t="s">
        <v>31</v>
      </c>
      <c r="C50" s="71">
        <v>1514.4921654102372</v>
      </c>
      <c r="D50" s="71">
        <v>295729</v>
      </c>
      <c r="E50" s="28"/>
      <c r="F50" s="71">
        <v>70.85595801354043</v>
      </c>
      <c r="G50" s="71">
        <v>423</v>
      </c>
      <c r="H50" s="28"/>
      <c r="I50" s="71">
        <v>16.375768521556971</v>
      </c>
      <c r="J50" s="71">
        <v>11054</v>
      </c>
      <c r="K50" s="41"/>
    </row>
    <row r="51" spans="1:11" x14ac:dyDescent="0.3">
      <c r="A51" s="89" t="s">
        <v>82</v>
      </c>
      <c r="B51" s="65" t="s">
        <v>43</v>
      </c>
      <c r="C51" s="77">
        <f>SUM(C52:C55)</f>
        <v>245963.46275598559</v>
      </c>
      <c r="D51" s="77">
        <f>SUM(D52:D55)</f>
        <v>24275624</v>
      </c>
      <c r="E51" s="28"/>
      <c r="F51" s="67">
        <f>SUM(F52:F55)</f>
        <v>5610064.0290816883</v>
      </c>
      <c r="G51" s="67">
        <f>SUM(G52:G55)</f>
        <v>22262871</v>
      </c>
      <c r="H51" s="28"/>
      <c r="I51" s="67">
        <f>SUM(I52:I55)</f>
        <v>537.43684959847849</v>
      </c>
      <c r="J51" s="67">
        <f>SUM(J52:J55)</f>
        <v>942691</v>
      </c>
      <c r="K51" s="41"/>
    </row>
    <row r="52" spans="1:11" x14ac:dyDescent="0.3">
      <c r="A52" s="89" t="s">
        <v>83</v>
      </c>
      <c r="B52" s="70" t="s">
        <v>36</v>
      </c>
      <c r="C52" s="71">
        <v>6354.3748444759831</v>
      </c>
      <c r="D52" s="71">
        <v>145618</v>
      </c>
      <c r="E52" s="28"/>
      <c r="F52" s="71">
        <v>230937.76812121269</v>
      </c>
      <c r="G52" s="71">
        <v>2642723</v>
      </c>
      <c r="H52" s="28"/>
      <c r="I52" s="71">
        <v>521.90792743976328</v>
      </c>
      <c r="J52" s="71">
        <v>327</v>
      </c>
      <c r="K52" s="41"/>
    </row>
    <row r="53" spans="1:11" x14ac:dyDescent="0.3">
      <c r="A53" s="89" t="s">
        <v>84</v>
      </c>
      <c r="B53" s="70" t="s">
        <v>44</v>
      </c>
      <c r="C53" s="71">
        <v>3800.8517894966585</v>
      </c>
      <c r="D53" s="71">
        <v>304263</v>
      </c>
      <c r="E53" s="28"/>
      <c r="F53" s="71">
        <v>83717.617209994467</v>
      </c>
      <c r="G53" s="71">
        <v>13837195</v>
      </c>
      <c r="H53" s="28"/>
      <c r="I53" s="71">
        <v>15.528922158715158</v>
      </c>
      <c r="J53" s="71">
        <v>942364</v>
      </c>
      <c r="K53" s="41"/>
    </row>
    <row r="54" spans="1:11" x14ac:dyDescent="0.3">
      <c r="A54" s="89" t="s">
        <v>85</v>
      </c>
      <c r="B54" s="70" t="s">
        <v>45</v>
      </c>
      <c r="C54" s="71">
        <v>234992.73112201295</v>
      </c>
      <c r="D54" s="71">
        <v>23825743</v>
      </c>
      <c r="E54" s="28"/>
      <c r="F54" s="71">
        <v>5295408.6437504813</v>
      </c>
      <c r="G54" s="71">
        <v>5782953</v>
      </c>
      <c r="H54" s="28"/>
      <c r="I54" s="71">
        <v>0</v>
      </c>
      <c r="J54" s="71">
        <v>0</v>
      </c>
      <c r="K54" s="41"/>
    </row>
    <row r="55" spans="1:11" x14ac:dyDescent="0.3">
      <c r="A55" s="89" t="s">
        <v>86</v>
      </c>
      <c r="B55" s="70" t="s">
        <v>46</v>
      </c>
      <c r="C55" s="71">
        <v>815.50500000000011</v>
      </c>
      <c r="D55" s="71">
        <v>0</v>
      </c>
      <c r="E55" s="28"/>
      <c r="F55" s="71">
        <v>0</v>
      </c>
      <c r="G55" s="71">
        <v>0</v>
      </c>
      <c r="H55" s="28"/>
      <c r="I55" s="71">
        <v>0</v>
      </c>
      <c r="J55" s="71">
        <v>0</v>
      </c>
      <c r="K55" s="41"/>
    </row>
    <row r="56" spans="1:11" x14ac:dyDescent="0.3">
      <c r="A56" s="85"/>
      <c r="B56" s="26"/>
      <c r="C56" s="26"/>
      <c r="D56" s="26"/>
      <c r="E56" s="26"/>
      <c r="F56" s="26"/>
      <c r="G56" s="26"/>
      <c r="H56" s="26"/>
      <c r="I56" s="26"/>
      <c r="J56" s="26"/>
      <c r="K56" s="27"/>
    </row>
    <row r="57" spans="1:11" x14ac:dyDescent="0.3">
      <c r="A57" s="88">
        <v>3</v>
      </c>
      <c r="B57" s="33" t="s">
        <v>47</v>
      </c>
      <c r="C57" s="78"/>
      <c r="D57" s="78"/>
      <c r="E57" s="44"/>
      <c r="F57" s="28"/>
      <c r="G57" s="28"/>
      <c r="H57" s="28"/>
      <c r="I57" s="78"/>
      <c r="J57" s="78"/>
      <c r="K57" s="60"/>
    </row>
    <row r="58" spans="1:11" x14ac:dyDescent="0.3">
      <c r="A58" s="89" t="s">
        <v>87</v>
      </c>
      <c r="B58" s="43" t="s">
        <v>48</v>
      </c>
      <c r="C58" s="77">
        <f>SUM(C59:C60)</f>
        <v>25770.684637196358</v>
      </c>
      <c r="D58" s="77">
        <f>SUM(D59:D60)</f>
        <v>45698</v>
      </c>
      <c r="E58" s="28"/>
      <c r="F58" s="77">
        <f>SUM(F59:F60)</f>
        <v>2184029.9275035211</v>
      </c>
      <c r="G58" s="77">
        <f>SUM(G59:G60)</f>
        <v>4127788</v>
      </c>
      <c r="H58" s="28"/>
      <c r="I58" s="77">
        <f>SUM(I59:I60)</f>
        <v>1225.6496020636775</v>
      </c>
      <c r="J58" s="77">
        <f>SUM(J59:J60)</f>
        <v>650</v>
      </c>
      <c r="K58" s="60"/>
    </row>
    <row r="59" spans="1:11" x14ac:dyDescent="0.3">
      <c r="A59" s="89" t="s">
        <v>88</v>
      </c>
      <c r="B59" s="70" t="s">
        <v>49</v>
      </c>
      <c r="C59" s="71">
        <v>24230.318120295837</v>
      </c>
      <c r="D59" s="71">
        <v>42445</v>
      </c>
      <c r="E59" s="28"/>
      <c r="F59" s="71">
        <v>2157409.4978615227</v>
      </c>
      <c r="G59" s="71">
        <v>4077950</v>
      </c>
      <c r="H59" s="28"/>
      <c r="I59" s="71">
        <v>1225.6496020636775</v>
      </c>
      <c r="J59" s="71">
        <v>650</v>
      </c>
      <c r="K59" s="60"/>
    </row>
    <row r="60" spans="1:11" x14ac:dyDescent="0.3">
      <c r="A60" s="89" t="s">
        <v>89</v>
      </c>
      <c r="B60" s="70" t="s">
        <v>50</v>
      </c>
      <c r="C60" s="71">
        <v>1540.3665169005203</v>
      </c>
      <c r="D60" s="71">
        <v>3253</v>
      </c>
      <c r="E60" s="28"/>
      <c r="F60" s="71">
        <v>26620.429641998351</v>
      </c>
      <c r="G60" s="71">
        <v>49838</v>
      </c>
      <c r="H60" s="28"/>
      <c r="I60" s="71">
        <v>0</v>
      </c>
      <c r="J60" s="71">
        <v>0</v>
      </c>
      <c r="K60" s="60"/>
    </row>
    <row r="61" spans="1:11" x14ac:dyDescent="0.3">
      <c r="A61" s="85"/>
      <c r="B61" s="26"/>
      <c r="C61" s="26"/>
      <c r="D61" s="26"/>
      <c r="E61" s="26"/>
      <c r="F61" s="26"/>
      <c r="G61" s="26"/>
      <c r="H61" s="26"/>
      <c r="I61" s="26"/>
      <c r="J61" s="26"/>
      <c r="K61" s="27"/>
    </row>
    <row r="62" spans="1:11" x14ac:dyDescent="0.3">
      <c r="A62" s="88">
        <v>4</v>
      </c>
      <c r="B62" s="33" t="s">
        <v>18</v>
      </c>
      <c r="C62" s="28"/>
      <c r="D62" s="28"/>
      <c r="E62" s="28"/>
      <c r="F62" s="28"/>
      <c r="G62" s="28"/>
      <c r="H62" s="28"/>
      <c r="I62" s="28"/>
      <c r="J62" s="28"/>
      <c r="K62" s="41"/>
    </row>
    <row r="63" spans="1:11" x14ac:dyDescent="0.3">
      <c r="A63" s="89" t="s">
        <v>90</v>
      </c>
      <c r="B63" s="43" t="s">
        <v>51</v>
      </c>
      <c r="C63" s="76">
        <f>SUM(C64,C67,C70,C73)</f>
        <v>169229234.82016689</v>
      </c>
      <c r="D63" s="76">
        <f>SUM(D64,D67,D70,D73)</f>
        <v>384498609962.07935</v>
      </c>
      <c r="E63" s="28"/>
      <c r="F63" s="76">
        <f>SUM(F64,F67,F70,F73)</f>
        <v>3945435.617433711</v>
      </c>
      <c r="G63" s="76">
        <f>SUM(G64,G67,G70,G73)</f>
        <v>2865006115.3483887</v>
      </c>
      <c r="H63" s="28"/>
      <c r="I63" s="76">
        <f>SUM(I64,I67,I70,I73)</f>
        <v>9579469.0654226542</v>
      </c>
      <c r="J63" s="76">
        <f>SUM(J64,J67,J70,J73)</f>
        <v>30035671874.278069</v>
      </c>
      <c r="K63" s="41"/>
    </row>
    <row r="64" spans="1:11" x14ac:dyDescent="0.3">
      <c r="A64" s="89" t="s">
        <v>91</v>
      </c>
      <c r="B64" s="65" t="s">
        <v>52</v>
      </c>
      <c r="C64" s="77">
        <f>SUM(C65:C66)</f>
        <v>0</v>
      </c>
      <c r="D64" s="77">
        <f>SUM(D65:D66)</f>
        <v>0</v>
      </c>
      <c r="E64" s="28"/>
      <c r="F64" s="77">
        <f>SUM(F65:F66)</f>
        <v>0</v>
      </c>
      <c r="G64" s="77">
        <f>SUM(G65:G66)</f>
        <v>0</v>
      </c>
      <c r="H64" s="28"/>
      <c r="I64" s="77">
        <f>SUM(I65:I66)</f>
        <v>0</v>
      </c>
      <c r="J64" s="77">
        <f>SUM(J65:J66)</f>
        <v>0</v>
      </c>
      <c r="K64" s="41"/>
    </row>
    <row r="65" spans="1:11" x14ac:dyDescent="0.3">
      <c r="A65" s="89" t="s">
        <v>92</v>
      </c>
      <c r="B65" s="70" t="s">
        <v>53</v>
      </c>
      <c r="C65" s="71">
        <v>0</v>
      </c>
      <c r="D65" s="71">
        <v>0</v>
      </c>
      <c r="E65" s="28"/>
      <c r="F65" s="71">
        <v>0</v>
      </c>
      <c r="G65" s="71">
        <v>0</v>
      </c>
      <c r="H65" s="28"/>
      <c r="I65" s="71">
        <v>0</v>
      </c>
      <c r="J65" s="71">
        <v>0</v>
      </c>
      <c r="K65" s="41"/>
    </row>
    <row r="66" spans="1:11" x14ac:dyDescent="0.3">
      <c r="A66" s="89" t="s">
        <v>93</v>
      </c>
      <c r="B66" s="70" t="s">
        <v>54</v>
      </c>
      <c r="C66" s="71">
        <v>0</v>
      </c>
      <c r="D66" s="71">
        <v>0</v>
      </c>
      <c r="E66" s="28"/>
      <c r="F66" s="71">
        <v>0</v>
      </c>
      <c r="G66" s="71">
        <v>0</v>
      </c>
      <c r="H66" s="28"/>
      <c r="I66" s="71">
        <v>0</v>
      </c>
      <c r="J66" s="71">
        <v>0</v>
      </c>
      <c r="K66" s="41"/>
    </row>
    <row r="67" spans="1:11" x14ac:dyDescent="0.3">
      <c r="A67" s="89" t="s">
        <v>94</v>
      </c>
      <c r="B67" s="65" t="s">
        <v>55</v>
      </c>
      <c r="C67" s="77">
        <f>SUM(C68:C69)</f>
        <v>8718281.5547775161</v>
      </c>
      <c r="D67" s="77">
        <f>SUM(D68:D69)</f>
        <v>62838662282.153549</v>
      </c>
      <c r="E67" s="28"/>
      <c r="F67" s="77">
        <f>SUM(F68:F69)</f>
        <v>648778.82299990009</v>
      </c>
      <c r="G67" s="77">
        <f>SUM(G68:G69)</f>
        <v>49880298.507958978</v>
      </c>
      <c r="H67" s="28"/>
      <c r="I67" s="77">
        <f>SUM(I68:I69)</f>
        <v>105713.6307385015</v>
      </c>
      <c r="J67" s="77">
        <f>SUM(J68:J69)</f>
        <v>818165073.56338596</v>
      </c>
      <c r="K67" s="41"/>
    </row>
    <row r="68" spans="1:11" x14ac:dyDescent="0.3">
      <c r="A68" s="89" t="s">
        <v>95</v>
      </c>
      <c r="B68" s="70" t="s">
        <v>56</v>
      </c>
      <c r="C68" s="71">
        <v>8681866.5056020096</v>
      </c>
      <c r="D68" s="71">
        <v>62790612373.427971</v>
      </c>
      <c r="E68" s="28"/>
      <c r="F68" s="71">
        <v>644133.48759990011</v>
      </c>
      <c r="G68" s="71">
        <v>46070568.974807717</v>
      </c>
      <c r="H68" s="28"/>
      <c r="I68" s="71">
        <v>105221.17017571855</v>
      </c>
      <c r="J68" s="71">
        <v>816030489.99781036</v>
      </c>
      <c r="K68" s="41"/>
    </row>
    <row r="69" spans="1:11" x14ac:dyDescent="0.3">
      <c r="A69" s="89" t="s">
        <v>96</v>
      </c>
      <c r="B69" s="70" t="s">
        <v>57</v>
      </c>
      <c r="C69" s="71">
        <v>36415.049175506174</v>
      </c>
      <c r="D69" s="71">
        <v>48049908.725582123</v>
      </c>
      <c r="E69" s="28"/>
      <c r="F69" s="71">
        <v>4645.3354000000008</v>
      </c>
      <c r="G69" s="71">
        <v>3809729.5331512601</v>
      </c>
      <c r="H69" s="28"/>
      <c r="I69" s="71">
        <v>492.4605627829431</v>
      </c>
      <c r="J69" s="71">
        <v>2134583.5655755997</v>
      </c>
      <c r="K69" s="41"/>
    </row>
    <row r="70" spans="1:11" x14ac:dyDescent="0.3">
      <c r="A70" s="89" t="s">
        <v>97</v>
      </c>
      <c r="B70" s="65" t="s">
        <v>58</v>
      </c>
      <c r="C70" s="77">
        <f>SUM(C71:C72)</f>
        <v>160510953.26538938</v>
      </c>
      <c r="D70" s="77">
        <f>SUM(D71:D72)</f>
        <v>321659947679.92578</v>
      </c>
      <c r="E70" s="28"/>
      <c r="F70" s="77">
        <f>SUM(F71:F72)</f>
        <v>3287558.8666338106</v>
      </c>
      <c r="G70" s="77">
        <f>SUM(G71:G72)</f>
        <v>2815125816.8404298</v>
      </c>
      <c r="H70" s="28"/>
      <c r="I70" s="77">
        <f>SUM(I71:I72)</f>
        <v>9473755.4346841518</v>
      </c>
      <c r="J70" s="77">
        <f>SUM(J71:J72)</f>
        <v>29217506800.714684</v>
      </c>
      <c r="K70" s="41"/>
    </row>
    <row r="71" spans="1:11" x14ac:dyDescent="0.3">
      <c r="A71" s="89" t="s">
        <v>98</v>
      </c>
      <c r="B71" s="70" t="s">
        <v>59</v>
      </c>
      <c r="C71" s="71">
        <v>159955467.56542352</v>
      </c>
      <c r="D71" s="71">
        <v>320053944228.46423</v>
      </c>
      <c r="E71" s="28"/>
      <c r="F71" s="71">
        <v>1264460.8116978998</v>
      </c>
      <c r="G71" s="71">
        <v>208498170.16685411</v>
      </c>
      <c r="H71" s="28"/>
      <c r="I71" s="71">
        <v>8812046.1334735621</v>
      </c>
      <c r="J71" s="71">
        <v>28196443947.574867</v>
      </c>
      <c r="K71" s="41"/>
    </row>
    <row r="72" spans="1:11" x14ac:dyDescent="0.3">
      <c r="A72" s="89" t="s">
        <v>99</v>
      </c>
      <c r="B72" s="70" t="s">
        <v>60</v>
      </c>
      <c r="C72" s="71">
        <v>555485.69996586745</v>
      </c>
      <c r="D72" s="71">
        <v>1606003451.4615355</v>
      </c>
      <c r="E72" s="28"/>
      <c r="F72" s="71">
        <v>2023098.0549359107</v>
      </c>
      <c r="G72" s="71">
        <v>2606627646.6735759</v>
      </c>
      <c r="H72" s="28"/>
      <c r="I72" s="71">
        <v>661709.30121058959</v>
      </c>
      <c r="J72" s="71">
        <v>1021062853.1398163</v>
      </c>
      <c r="K72" s="41"/>
    </row>
    <row r="73" spans="1:11" x14ac:dyDescent="0.3">
      <c r="A73" s="89" t="s">
        <v>100</v>
      </c>
      <c r="B73" s="70" t="s">
        <v>61</v>
      </c>
      <c r="C73" s="71">
        <v>0</v>
      </c>
      <c r="D73" s="71">
        <v>0</v>
      </c>
      <c r="E73" s="28"/>
      <c r="F73" s="71">
        <v>9097.9277999999995</v>
      </c>
      <c r="G73" s="71">
        <v>0</v>
      </c>
      <c r="H73" s="28"/>
      <c r="I73" s="71">
        <v>0</v>
      </c>
      <c r="J73" s="71">
        <v>0</v>
      </c>
      <c r="K73" s="41"/>
    </row>
    <row r="74" spans="1:11" x14ac:dyDescent="0.3">
      <c r="A74" s="85"/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3">
      <c r="A75" s="86" t="s">
        <v>101</v>
      </c>
      <c r="B75" s="23" t="s">
        <v>10</v>
      </c>
      <c r="C75" s="24"/>
      <c r="D75" s="24"/>
      <c r="E75" s="24"/>
      <c r="F75" s="24"/>
      <c r="G75" s="24"/>
      <c r="H75" s="24"/>
      <c r="I75" s="24"/>
      <c r="J75" s="24"/>
      <c r="K75" s="25"/>
    </row>
    <row r="76" spans="1:11" x14ac:dyDescent="0.3">
      <c r="A76" s="85"/>
      <c r="B76" s="26"/>
      <c r="C76" s="26"/>
      <c r="D76" s="26"/>
      <c r="E76" s="26"/>
      <c r="F76" s="26"/>
      <c r="G76" s="26"/>
      <c r="H76" s="26"/>
      <c r="I76" s="26"/>
      <c r="J76" s="26"/>
      <c r="K76" s="27"/>
    </row>
    <row r="77" spans="1:11" x14ac:dyDescent="0.3">
      <c r="A77" s="89"/>
      <c r="B77" s="44"/>
      <c r="C77" s="45" t="s">
        <v>22</v>
      </c>
      <c r="D77" s="46"/>
      <c r="E77" s="47"/>
      <c r="F77" s="48" t="s">
        <v>23</v>
      </c>
      <c r="G77" s="49"/>
      <c r="H77" s="49"/>
      <c r="I77" s="49"/>
      <c r="J77" s="49"/>
      <c r="K77" s="50"/>
    </row>
    <row r="78" spans="1:11" ht="26.4" x14ac:dyDescent="0.3">
      <c r="A78" s="89"/>
      <c r="B78" s="44"/>
      <c r="C78" s="51"/>
      <c r="D78" s="52"/>
      <c r="E78" s="53"/>
      <c r="F78" s="54" t="s">
        <v>24</v>
      </c>
      <c r="G78" s="55"/>
      <c r="H78" s="56"/>
      <c r="I78" s="57" t="s">
        <v>25</v>
      </c>
      <c r="J78" s="58"/>
      <c r="K78" s="59"/>
    </row>
    <row r="79" spans="1:11" ht="20.399999999999999" x14ac:dyDescent="0.3">
      <c r="A79" s="89"/>
      <c r="B79" s="44"/>
      <c r="C79" s="34" t="s">
        <v>13</v>
      </c>
      <c r="D79" s="35" t="s">
        <v>14</v>
      </c>
      <c r="E79" s="36" t="s">
        <v>15</v>
      </c>
      <c r="F79" s="34" t="s">
        <v>13</v>
      </c>
      <c r="G79" s="35" t="s">
        <v>14</v>
      </c>
      <c r="H79" s="36" t="s">
        <v>15</v>
      </c>
      <c r="I79" s="34" t="s">
        <v>13</v>
      </c>
      <c r="J79" s="35" t="s">
        <v>14</v>
      </c>
      <c r="K79" s="37" t="s">
        <v>15</v>
      </c>
    </row>
    <row r="80" spans="1:11" x14ac:dyDescent="0.3">
      <c r="A80" s="88">
        <v>1</v>
      </c>
      <c r="B80" s="33" t="s">
        <v>26</v>
      </c>
      <c r="C80" s="44"/>
      <c r="D80" s="44"/>
      <c r="E80" s="44"/>
      <c r="F80" s="28"/>
      <c r="G80" s="28"/>
      <c r="H80" s="28"/>
      <c r="I80" s="44"/>
      <c r="J80" s="44"/>
      <c r="K80" s="60"/>
    </row>
    <row r="81" spans="1:11" x14ac:dyDescent="0.3">
      <c r="A81" s="89" t="s">
        <v>63</v>
      </c>
      <c r="B81" s="38" t="s">
        <v>27</v>
      </c>
      <c r="C81" s="61">
        <f t="shared" ref="C81:K81" si="4">SUM(C82,C86,C89)</f>
        <v>67230955.772250056</v>
      </c>
      <c r="D81" s="62">
        <f t="shared" si="4"/>
        <v>2682007694.3633375</v>
      </c>
      <c r="E81" s="63">
        <f t="shared" si="4"/>
        <v>1566385706.3839557</v>
      </c>
      <c r="F81" s="61">
        <f t="shared" si="4"/>
        <v>9852829.2443915643</v>
      </c>
      <c r="G81" s="62">
        <f t="shared" si="4"/>
        <v>115836292.68659385</v>
      </c>
      <c r="H81" s="63">
        <f t="shared" si="4"/>
        <v>76506457.006098792</v>
      </c>
      <c r="I81" s="61">
        <f t="shared" si="4"/>
        <v>747873.32297038962</v>
      </c>
      <c r="J81" s="62">
        <f t="shared" si="4"/>
        <v>15122240.00643333</v>
      </c>
      <c r="K81" s="64">
        <f t="shared" si="4"/>
        <v>16171425.563523073</v>
      </c>
    </row>
    <row r="82" spans="1:11" x14ac:dyDescent="0.3">
      <c r="A82" s="89" t="s">
        <v>64</v>
      </c>
      <c r="B82" s="65" t="s">
        <v>28</v>
      </c>
      <c r="C82" s="66">
        <f>SUM(C83:C85)</f>
        <v>66067594.410039201</v>
      </c>
      <c r="D82" s="66">
        <f t="shared" ref="D82:K82" si="5">SUM(D83:D85)</f>
        <v>2654982009.586669</v>
      </c>
      <c r="E82" s="66">
        <f t="shared" si="5"/>
        <v>1549688246.0519936</v>
      </c>
      <c r="F82" s="66">
        <f t="shared" si="5"/>
        <v>3182837.2236832539</v>
      </c>
      <c r="G82" s="66">
        <f t="shared" si="5"/>
        <v>58979874.970003523</v>
      </c>
      <c r="H82" s="66">
        <f t="shared" si="5"/>
        <v>59259150.137102678</v>
      </c>
      <c r="I82" s="66">
        <f t="shared" si="5"/>
        <v>568969.92408423265</v>
      </c>
      <c r="J82" s="66">
        <f t="shared" si="5"/>
        <v>5862454.2299999986</v>
      </c>
      <c r="K82" s="79">
        <f t="shared" si="5"/>
        <v>6553437.9065253045</v>
      </c>
    </row>
    <row r="83" spans="1:11" x14ac:dyDescent="0.3">
      <c r="A83" s="89" t="s">
        <v>65</v>
      </c>
      <c r="B83" s="70" t="s">
        <v>29</v>
      </c>
      <c r="C83" s="95">
        <v>31208557.093423858</v>
      </c>
      <c r="D83" s="97">
        <v>1203855098.0633359</v>
      </c>
      <c r="E83" s="98">
        <v>724270241.25648212</v>
      </c>
      <c r="F83" s="95">
        <v>1059525.3687662783</v>
      </c>
      <c r="G83" s="97">
        <v>32266824.123335071</v>
      </c>
      <c r="H83" s="98">
        <v>32825566.124909732</v>
      </c>
      <c r="I83" s="95">
        <v>531606.23665787047</v>
      </c>
      <c r="J83" s="97">
        <v>2792072.7499999995</v>
      </c>
      <c r="K83" s="99">
        <v>3105958.0205389177</v>
      </c>
    </row>
    <row r="84" spans="1:11" x14ac:dyDescent="0.3">
      <c r="A84" s="89" t="s">
        <v>66</v>
      </c>
      <c r="B84" s="70" t="s">
        <v>30</v>
      </c>
      <c r="C84" s="95">
        <v>27353531.875413276</v>
      </c>
      <c r="D84" s="97">
        <v>1183185632.6933355</v>
      </c>
      <c r="E84" s="98">
        <v>667618258.87941408</v>
      </c>
      <c r="F84" s="95">
        <v>1749111.0321594432</v>
      </c>
      <c r="G84" s="97">
        <v>17413093.200001966</v>
      </c>
      <c r="H84" s="98">
        <v>16872739.398873623</v>
      </c>
      <c r="I84" s="95">
        <v>8288.5442041261722</v>
      </c>
      <c r="J84" s="97">
        <v>2321724.4366666656</v>
      </c>
      <c r="K84" s="99">
        <v>2607787.4121855078</v>
      </c>
    </row>
    <row r="85" spans="1:11" x14ac:dyDescent="0.3">
      <c r="A85" s="89" t="s">
        <v>73</v>
      </c>
      <c r="B85" s="70" t="s">
        <v>31</v>
      </c>
      <c r="C85" s="95">
        <v>7505505.4412020687</v>
      </c>
      <c r="D85" s="97">
        <v>267941278.82999772</v>
      </c>
      <c r="E85" s="98">
        <v>157799745.9160974</v>
      </c>
      <c r="F85" s="95">
        <v>374200.82275753224</v>
      </c>
      <c r="G85" s="97">
        <v>9299957.6466664895</v>
      </c>
      <c r="H85" s="98">
        <v>9560844.6133193262</v>
      </c>
      <c r="I85" s="95">
        <v>29075.143222235907</v>
      </c>
      <c r="J85" s="97">
        <v>748657.04333333345</v>
      </c>
      <c r="K85" s="99">
        <v>839692.47380087862</v>
      </c>
    </row>
    <row r="86" spans="1:11" x14ac:dyDescent="0.3">
      <c r="A86" s="89" t="s">
        <v>74</v>
      </c>
      <c r="B86" s="65" t="s">
        <v>32</v>
      </c>
      <c r="C86" s="66">
        <f>SUM(C87:C88)</f>
        <v>508956.76510389103</v>
      </c>
      <c r="D86" s="66">
        <f t="shared" ref="D86:K86" si="6">SUM(D87:D88)</f>
        <v>11870232.016666677</v>
      </c>
      <c r="E86" s="66">
        <f t="shared" si="6"/>
        <v>8894720.1333333384</v>
      </c>
      <c r="F86" s="66">
        <f t="shared" si="6"/>
        <v>2205034.3808819815</v>
      </c>
      <c r="G86" s="66">
        <f t="shared" si="6"/>
        <v>40677874.10660243</v>
      </c>
      <c r="H86" s="66">
        <f t="shared" si="6"/>
        <v>8113494.1801835066</v>
      </c>
      <c r="I86" s="66">
        <f t="shared" si="6"/>
        <v>167.33358704059162</v>
      </c>
      <c r="J86" s="66">
        <f t="shared" si="6"/>
        <v>8824047.0230999999</v>
      </c>
      <c r="K86" s="79">
        <f t="shared" si="6"/>
        <v>9088586.7485673875</v>
      </c>
    </row>
    <row r="87" spans="1:11" x14ac:dyDescent="0.3">
      <c r="A87" s="89" t="s">
        <v>75</v>
      </c>
      <c r="B87" s="73" t="s">
        <v>33</v>
      </c>
      <c r="C87" s="95">
        <v>508956.76510389103</v>
      </c>
      <c r="D87" s="97">
        <v>11870232.016666677</v>
      </c>
      <c r="E87" s="98">
        <v>8894720.1333333384</v>
      </c>
      <c r="F87" s="95">
        <v>1829135.1569716458</v>
      </c>
      <c r="G87" s="97">
        <v>19472652.104802225</v>
      </c>
      <c r="H87" s="98">
        <v>902153.16665622476</v>
      </c>
      <c r="I87" s="95">
        <v>167.33358704059162</v>
      </c>
      <c r="J87" s="97">
        <v>5137181.6833999995</v>
      </c>
      <c r="K87" s="99">
        <v>5383058.5166565599</v>
      </c>
    </row>
    <row r="88" spans="1:11" x14ac:dyDescent="0.3">
      <c r="A88" s="89" t="s">
        <v>76</v>
      </c>
      <c r="B88" s="70" t="s">
        <v>34</v>
      </c>
      <c r="C88" s="95">
        <v>0</v>
      </c>
      <c r="D88" s="97">
        <v>0</v>
      </c>
      <c r="E88" s="98">
        <v>0</v>
      </c>
      <c r="F88" s="95">
        <v>375899.22391033551</v>
      </c>
      <c r="G88" s="97">
        <v>21205222.001800202</v>
      </c>
      <c r="H88" s="98">
        <v>7211341.0135272816</v>
      </c>
      <c r="I88" s="95">
        <v>0</v>
      </c>
      <c r="J88" s="97">
        <v>3686865.3396999999</v>
      </c>
      <c r="K88" s="99">
        <v>3705528.2319108271</v>
      </c>
    </row>
    <row r="89" spans="1:11" x14ac:dyDescent="0.3">
      <c r="A89" s="89" t="s">
        <v>77</v>
      </c>
      <c r="B89" s="65" t="s">
        <v>35</v>
      </c>
      <c r="C89" s="66">
        <f>SUM(C90:C93)</f>
        <v>654404.59710695839</v>
      </c>
      <c r="D89" s="66">
        <f t="shared" ref="D89:K89" si="7">SUM(D90:D93)</f>
        <v>15155452.760001672</v>
      </c>
      <c r="E89" s="66">
        <f t="shared" si="7"/>
        <v>7802740.1986287115</v>
      </c>
      <c r="F89" s="66">
        <f t="shared" si="7"/>
        <v>4464957.6398263304</v>
      </c>
      <c r="G89" s="66">
        <f t="shared" si="7"/>
        <v>16178543.609987896</v>
      </c>
      <c r="H89" s="66">
        <f t="shared" si="7"/>
        <v>9133812.6888126172</v>
      </c>
      <c r="I89" s="66">
        <f t="shared" si="7"/>
        <v>178736.06529911645</v>
      </c>
      <c r="J89" s="66">
        <f t="shared" si="7"/>
        <v>435738.75333333277</v>
      </c>
      <c r="K89" s="79">
        <f t="shared" si="7"/>
        <v>529400.90843038051</v>
      </c>
    </row>
    <row r="90" spans="1:11" x14ac:dyDescent="0.3">
      <c r="A90" s="89" t="s">
        <v>78</v>
      </c>
      <c r="B90" s="70" t="s">
        <v>36</v>
      </c>
      <c r="C90" s="95">
        <v>532323.84536120889</v>
      </c>
      <c r="D90" s="97">
        <v>13404421.210000573</v>
      </c>
      <c r="E90" s="98">
        <v>6725156.6986287124</v>
      </c>
      <c r="F90" s="95">
        <v>2008523.3805078508</v>
      </c>
      <c r="G90" s="97">
        <v>2368952.1599981599</v>
      </c>
      <c r="H90" s="98">
        <v>2071140.0388126241</v>
      </c>
      <c r="I90" s="95">
        <v>178736.06529911645</v>
      </c>
      <c r="J90" s="97">
        <v>435738.75333333277</v>
      </c>
      <c r="K90" s="99">
        <v>529400.90843038051</v>
      </c>
    </row>
    <row r="91" spans="1:11" x14ac:dyDescent="0.3">
      <c r="A91" s="89" t="s">
        <v>79</v>
      </c>
      <c r="B91" s="70" t="s">
        <v>37</v>
      </c>
      <c r="C91" s="95">
        <v>0</v>
      </c>
      <c r="D91" s="97">
        <v>1012473.9666666663</v>
      </c>
      <c r="E91" s="98">
        <v>1012662.1333333331</v>
      </c>
      <c r="F91" s="95">
        <v>2446744.3078184789</v>
      </c>
      <c r="G91" s="97">
        <v>13787890.433323037</v>
      </c>
      <c r="H91" s="98">
        <v>7062672.6499999929</v>
      </c>
      <c r="I91" s="95">
        <v>0</v>
      </c>
      <c r="J91" s="97">
        <v>0</v>
      </c>
      <c r="K91" s="99">
        <v>0</v>
      </c>
    </row>
    <row r="92" spans="1:11" x14ac:dyDescent="0.3">
      <c r="A92" s="89" t="s">
        <v>80</v>
      </c>
      <c r="B92" s="70" t="s">
        <v>38</v>
      </c>
      <c r="C92" s="95">
        <v>122080.75174574951</v>
      </c>
      <c r="D92" s="97">
        <v>738557.58333443326</v>
      </c>
      <c r="E92" s="98">
        <v>64921.366666666669</v>
      </c>
      <c r="F92" s="95">
        <v>9689.9514999999992</v>
      </c>
      <c r="G92" s="97">
        <v>21701.016666700001</v>
      </c>
      <c r="H92" s="98">
        <v>0</v>
      </c>
      <c r="I92" s="95">
        <v>0</v>
      </c>
      <c r="J92" s="97">
        <v>0</v>
      </c>
      <c r="K92" s="99">
        <v>0</v>
      </c>
    </row>
    <row r="93" spans="1:11" x14ac:dyDescent="0.3">
      <c r="A93" s="89" t="s">
        <v>81</v>
      </c>
      <c r="B93" s="70" t="s">
        <v>39</v>
      </c>
      <c r="C93" s="95">
        <v>0</v>
      </c>
      <c r="D93" s="97">
        <v>0</v>
      </c>
      <c r="E93" s="98">
        <v>0</v>
      </c>
      <c r="F93" s="95">
        <v>0</v>
      </c>
      <c r="G93" s="97">
        <v>0</v>
      </c>
      <c r="H93" s="98">
        <v>0</v>
      </c>
      <c r="I93" s="95">
        <v>0</v>
      </c>
      <c r="J93" s="97">
        <v>0</v>
      </c>
      <c r="K93" s="99">
        <v>0</v>
      </c>
    </row>
    <row r="94" spans="1:11" x14ac:dyDescent="0.3">
      <c r="A94" s="85"/>
      <c r="B94" s="26"/>
      <c r="C94" s="26"/>
      <c r="D94" s="26"/>
      <c r="E94" s="26"/>
      <c r="F94" s="26"/>
      <c r="G94" s="26"/>
      <c r="H94" s="26"/>
      <c r="I94" s="26"/>
      <c r="J94" s="26"/>
      <c r="K94" s="27"/>
    </row>
    <row r="95" spans="1:11" x14ac:dyDescent="0.3">
      <c r="A95" s="88">
        <v>2</v>
      </c>
      <c r="B95" s="33" t="s">
        <v>40</v>
      </c>
      <c r="C95" s="44"/>
      <c r="D95" s="44"/>
      <c r="E95" s="44"/>
      <c r="F95" s="28"/>
      <c r="G95" s="28"/>
      <c r="H95" s="28"/>
      <c r="I95" s="44"/>
      <c r="J95" s="44"/>
      <c r="K95" s="41"/>
    </row>
    <row r="96" spans="1:11" x14ac:dyDescent="0.3">
      <c r="A96" s="89" t="s">
        <v>67</v>
      </c>
      <c r="B96" s="43" t="s">
        <v>41</v>
      </c>
      <c r="C96" s="76">
        <f>SUM(C97,C101)</f>
        <v>2932796.6583025381</v>
      </c>
      <c r="D96" s="76">
        <f>SUM(D97,D101)</f>
        <v>146080991</v>
      </c>
      <c r="E96" s="28"/>
      <c r="F96" s="76">
        <f>SUM(F97,F101)</f>
        <v>6088966.5819062321</v>
      </c>
      <c r="G96" s="76">
        <f>SUM(G97,G101)</f>
        <v>157675329</v>
      </c>
      <c r="H96" s="28"/>
      <c r="I96" s="76">
        <f>SUM(I97,I101)</f>
        <v>219534.22178830576</v>
      </c>
      <c r="J96" s="76">
        <f>SUM(J97,J101)</f>
        <v>8118870</v>
      </c>
      <c r="K96" s="41"/>
    </row>
    <row r="97" spans="1:11" x14ac:dyDescent="0.3">
      <c r="A97" s="89" t="s">
        <v>68</v>
      </c>
      <c r="B97" s="65" t="s">
        <v>42</v>
      </c>
      <c r="C97" s="67">
        <f>SUM(C98:C100)</f>
        <v>2932764.0906976908</v>
      </c>
      <c r="D97" s="67">
        <f>SUM(D98:D100)</f>
        <v>145914333</v>
      </c>
      <c r="E97" s="28"/>
      <c r="F97" s="67">
        <f>SUM(F98:F100)</f>
        <v>603679.18872413062</v>
      </c>
      <c r="G97" s="67">
        <f>SUM(G98:G100)</f>
        <v>5125320</v>
      </c>
      <c r="H97" s="28"/>
      <c r="I97" s="67">
        <f>SUM(I98:I100)</f>
        <v>219534.22178830576</v>
      </c>
      <c r="J97" s="67">
        <f>SUM(J98:J100)</f>
        <v>7778942</v>
      </c>
      <c r="K97" s="41"/>
    </row>
    <row r="98" spans="1:11" x14ac:dyDescent="0.3">
      <c r="A98" s="89" t="s">
        <v>69</v>
      </c>
      <c r="B98" s="70" t="s">
        <v>29</v>
      </c>
      <c r="C98" s="97">
        <v>1265229.2156329146</v>
      </c>
      <c r="D98" s="97">
        <v>66293514</v>
      </c>
      <c r="E98" s="28"/>
      <c r="F98" s="97">
        <v>143311.96328281562</v>
      </c>
      <c r="G98" s="97">
        <v>2950771</v>
      </c>
      <c r="H98" s="28"/>
      <c r="I98" s="97">
        <v>113788.42479818859</v>
      </c>
      <c r="J98" s="97">
        <v>4478939</v>
      </c>
      <c r="K98" s="41"/>
    </row>
    <row r="99" spans="1:11" x14ac:dyDescent="0.3">
      <c r="A99" s="89" t="s">
        <v>70</v>
      </c>
      <c r="B99" s="70" t="s">
        <v>30</v>
      </c>
      <c r="C99" s="97">
        <v>1667041.8143183198</v>
      </c>
      <c r="D99" s="97">
        <v>79525700</v>
      </c>
      <c r="E99" s="28"/>
      <c r="F99" s="97">
        <v>460313.26909129933</v>
      </c>
      <c r="G99" s="97">
        <v>2173597</v>
      </c>
      <c r="H99" s="28"/>
      <c r="I99" s="97">
        <v>104245.24815261716</v>
      </c>
      <c r="J99" s="97">
        <v>3299725</v>
      </c>
      <c r="K99" s="41"/>
    </row>
    <row r="100" spans="1:11" x14ac:dyDescent="0.3">
      <c r="A100" s="89" t="s">
        <v>71</v>
      </c>
      <c r="B100" s="70" t="s">
        <v>31</v>
      </c>
      <c r="C100" s="97">
        <v>493.06074645645623</v>
      </c>
      <c r="D100" s="97">
        <v>95119</v>
      </c>
      <c r="E100" s="28"/>
      <c r="F100" s="97">
        <v>53.956350015676463</v>
      </c>
      <c r="G100" s="97">
        <v>952</v>
      </c>
      <c r="H100" s="28"/>
      <c r="I100" s="97">
        <v>1500.5488375000023</v>
      </c>
      <c r="J100" s="97">
        <v>278</v>
      </c>
      <c r="K100" s="41"/>
    </row>
    <row r="101" spans="1:11" x14ac:dyDescent="0.3">
      <c r="A101" s="89" t="s">
        <v>82</v>
      </c>
      <c r="B101" s="65" t="s">
        <v>43</v>
      </c>
      <c r="C101" s="77">
        <f>SUM(C102:C105)</f>
        <v>32.567604847463791</v>
      </c>
      <c r="D101" s="77">
        <f>SUM(D102:D105)</f>
        <v>166658</v>
      </c>
      <c r="E101" s="28"/>
      <c r="F101" s="67">
        <f>SUM(F102:F105)</f>
        <v>5485287.3931821017</v>
      </c>
      <c r="G101" s="67">
        <f>SUM(G102:G105)</f>
        <v>152550009</v>
      </c>
      <c r="H101" s="28"/>
      <c r="I101" s="67">
        <f>SUM(I102:I105)</f>
        <v>0</v>
      </c>
      <c r="J101" s="67">
        <f>SUM(J102:J105)</f>
        <v>339928</v>
      </c>
      <c r="K101" s="41"/>
    </row>
    <row r="102" spans="1:11" x14ac:dyDescent="0.3">
      <c r="A102" s="89" t="s">
        <v>83</v>
      </c>
      <c r="B102" s="70" t="s">
        <v>36</v>
      </c>
      <c r="C102" s="97">
        <v>28.958301478249204</v>
      </c>
      <c r="D102" s="97">
        <v>137</v>
      </c>
      <c r="E102" s="28"/>
      <c r="F102" s="97">
        <v>210338.23235049032</v>
      </c>
      <c r="G102" s="97">
        <v>1482190</v>
      </c>
      <c r="H102" s="28"/>
      <c r="I102" s="97">
        <v>0</v>
      </c>
      <c r="J102" s="97">
        <v>136</v>
      </c>
      <c r="K102" s="41"/>
    </row>
    <row r="103" spans="1:11" x14ac:dyDescent="0.3">
      <c r="A103" s="89" t="s">
        <v>84</v>
      </c>
      <c r="B103" s="70" t="s">
        <v>44</v>
      </c>
      <c r="C103" s="97">
        <v>0</v>
      </c>
      <c r="D103" s="97">
        <v>0</v>
      </c>
      <c r="E103" s="28"/>
      <c r="F103" s="97">
        <v>33538.443247913907</v>
      </c>
      <c r="G103" s="97">
        <v>7905262</v>
      </c>
      <c r="H103" s="28"/>
      <c r="I103" s="97">
        <v>0</v>
      </c>
      <c r="J103" s="97">
        <v>339792</v>
      </c>
      <c r="K103" s="41"/>
    </row>
    <row r="104" spans="1:11" x14ac:dyDescent="0.3">
      <c r="A104" s="89" t="s">
        <v>85</v>
      </c>
      <c r="B104" s="70" t="s">
        <v>45</v>
      </c>
      <c r="C104" s="97">
        <v>3.6093033692145871</v>
      </c>
      <c r="D104" s="97">
        <v>166521</v>
      </c>
      <c r="E104" s="28"/>
      <c r="F104" s="97">
        <v>5241410.7175836973</v>
      </c>
      <c r="G104" s="97">
        <v>143162557</v>
      </c>
      <c r="H104" s="28"/>
      <c r="I104" s="97">
        <v>0</v>
      </c>
      <c r="J104" s="97">
        <v>0</v>
      </c>
      <c r="K104" s="41"/>
    </row>
    <row r="105" spans="1:11" x14ac:dyDescent="0.3">
      <c r="A105" s="89" t="s">
        <v>86</v>
      </c>
      <c r="B105" s="70" t="s">
        <v>46</v>
      </c>
      <c r="C105" s="95">
        <v>0</v>
      </c>
      <c r="D105" s="97">
        <v>0</v>
      </c>
      <c r="E105" s="28"/>
      <c r="F105" s="97">
        <v>0</v>
      </c>
      <c r="G105" s="97">
        <v>0</v>
      </c>
      <c r="H105" s="28"/>
      <c r="I105" s="97">
        <v>0</v>
      </c>
      <c r="J105" s="97">
        <v>0</v>
      </c>
      <c r="K105" s="41"/>
    </row>
    <row r="106" spans="1:11" x14ac:dyDescent="0.3">
      <c r="A106" s="85"/>
      <c r="B106" s="26"/>
      <c r="C106" s="26"/>
      <c r="D106" s="26"/>
      <c r="E106" s="26"/>
      <c r="F106" s="26"/>
      <c r="G106" s="26"/>
      <c r="H106" s="26"/>
      <c r="I106" s="26"/>
      <c r="J106" s="26"/>
      <c r="K106" s="27"/>
    </row>
    <row r="107" spans="1:11" x14ac:dyDescent="0.3">
      <c r="A107" s="88">
        <v>3</v>
      </c>
      <c r="B107" s="33" t="s">
        <v>47</v>
      </c>
      <c r="C107" s="78"/>
      <c r="D107" s="78"/>
      <c r="E107" s="44"/>
      <c r="F107" s="28"/>
      <c r="G107" s="28"/>
      <c r="H107" s="28"/>
      <c r="I107" s="78"/>
      <c r="J107" s="78"/>
      <c r="K107" s="60"/>
    </row>
    <row r="108" spans="1:11" x14ac:dyDescent="0.3">
      <c r="A108" s="89" t="s">
        <v>87</v>
      </c>
      <c r="B108" s="43" t="s">
        <v>48</v>
      </c>
      <c r="C108" s="77">
        <f>SUM(C109:C110)</f>
        <v>0</v>
      </c>
      <c r="D108" s="77">
        <f>SUM(D109:D110)</f>
        <v>13290</v>
      </c>
      <c r="E108" s="28"/>
      <c r="F108" s="77">
        <f>SUM(F109:F110)</f>
        <v>1171569.918338299</v>
      </c>
      <c r="G108" s="77">
        <f>SUM(G109:G110)</f>
        <v>1765266</v>
      </c>
      <c r="H108" s="28"/>
      <c r="I108" s="77">
        <f>SUM(I109:I110)</f>
        <v>266.49720794076529</v>
      </c>
      <c r="J108" s="77">
        <f>SUM(J109:J110)</f>
        <v>97</v>
      </c>
      <c r="K108" s="60"/>
    </row>
    <row r="109" spans="1:11" x14ac:dyDescent="0.3">
      <c r="A109" s="89" t="s">
        <v>88</v>
      </c>
      <c r="B109" s="70" t="s">
        <v>49</v>
      </c>
      <c r="C109" s="97">
        <v>0</v>
      </c>
      <c r="D109" s="97">
        <v>13290</v>
      </c>
      <c r="E109" s="28"/>
      <c r="F109" s="97">
        <v>1148462.2670606468</v>
      </c>
      <c r="G109" s="97">
        <v>1736022</v>
      </c>
      <c r="H109" s="28"/>
      <c r="I109" s="97">
        <v>266.49720794076529</v>
      </c>
      <c r="J109" s="97">
        <v>97</v>
      </c>
      <c r="K109" s="60"/>
    </row>
    <row r="110" spans="1:11" x14ac:dyDescent="0.3">
      <c r="A110" s="89" t="s">
        <v>89</v>
      </c>
      <c r="B110" s="70" t="s">
        <v>50</v>
      </c>
      <c r="C110" s="95">
        <v>0</v>
      </c>
      <c r="D110" s="97">
        <v>0</v>
      </c>
      <c r="E110" s="28"/>
      <c r="F110" s="97">
        <v>23107.651277652294</v>
      </c>
      <c r="G110" s="97">
        <v>29244</v>
      </c>
      <c r="H110" s="28"/>
      <c r="I110" s="97">
        <v>0</v>
      </c>
      <c r="J110" s="97">
        <v>0</v>
      </c>
      <c r="K110" s="60"/>
    </row>
    <row r="111" spans="1:11" x14ac:dyDescent="0.3">
      <c r="A111" s="85"/>
      <c r="B111" s="26"/>
      <c r="C111" s="26"/>
      <c r="D111" s="26"/>
      <c r="E111" s="26"/>
      <c r="F111" s="26"/>
      <c r="G111" s="26"/>
      <c r="H111" s="26"/>
      <c r="I111" s="26"/>
      <c r="J111" s="26"/>
      <c r="K111" s="27"/>
    </row>
    <row r="112" spans="1:11" x14ac:dyDescent="0.3">
      <c r="A112" s="88">
        <v>4</v>
      </c>
      <c r="B112" s="33" t="s">
        <v>18</v>
      </c>
      <c r="C112" s="28"/>
      <c r="D112" s="28"/>
      <c r="E112" s="28"/>
      <c r="F112" s="28"/>
      <c r="G112" s="28"/>
      <c r="H112" s="28"/>
      <c r="I112" s="28"/>
      <c r="J112" s="28"/>
      <c r="K112" s="41"/>
    </row>
    <row r="113" spans="1:11" x14ac:dyDescent="0.3">
      <c r="A113" s="89" t="s">
        <v>90</v>
      </c>
      <c r="B113" s="43" t="s">
        <v>51</v>
      </c>
      <c r="C113" s="76">
        <f>SUM(C114,C117,C120,C123)</f>
        <v>75274403.627639011</v>
      </c>
      <c r="D113" s="76">
        <f>SUM(D114,D117,D120,D123)</f>
        <v>88760002191.650635</v>
      </c>
      <c r="E113" s="28"/>
      <c r="F113" s="76">
        <f>SUM(F114,F117,F120,F123)</f>
        <v>13952917.297407903</v>
      </c>
      <c r="G113" s="76">
        <f>SUM(G114,G117,G120,G123)</f>
        <v>2584192833.2689986</v>
      </c>
      <c r="H113" s="28"/>
      <c r="I113" s="76">
        <f>SUM(I114,I117,I120,I123)</f>
        <v>2629015.0747508053</v>
      </c>
      <c r="J113" s="76">
        <f>SUM(J114,J117,J120,J123)</f>
        <v>5398417099.1347656</v>
      </c>
      <c r="K113" s="41"/>
    </row>
    <row r="114" spans="1:11" x14ac:dyDescent="0.3">
      <c r="A114" s="89" t="s">
        <v>91</v>
      </c>
      <c r="B114" s="65" t="s">
        <v>52</v>
      </c>
      <c r="C114" s="77">
        <f>SUM(C115:C116)</f>
        <v>1534951.9764892983</v>
      </c>
      <c r="D114" s="77">
        <f>SUM(D115:D116)</f>
        <v>1047593720.065747</v>
      </c>
      <c r="E114" s="28"/>
      <c r="F114" s="77">
        <f>SUM(F115:F116)</f>
        <v>5610488.0230999989</v>
      </c>
      <c r="G114" s="77">
        <f>SUM(G115:G116)</f>
        <v>540896170.88716495</v>
      </c>
      <c r="H114" s="28"/>
      <c r="I114" s="77">
        <f>SUM(I115:I116)</f>
        <v>0</v>
      </c>
      <c r="J114" s="77">
        <f>SUM(J115:J116)</f>
        <v>0</v>
      </c>
      <c r="K114" s="41"/>
    </row>
    <row r="115" spans="1:11" x14ac:dyDescent="0.3">
      <c r="A115" s="89" t="s">
        <v>92</v>
      </c>
      <c r="B115" s="70" t="s">
        <v>53</v>
      </c>
      <c r="C115" s="97">
        <v>1534951.9764892983</v>
      </c>
      <c r="D115" s="97">
        <v>1047593720.065747</v>
      </c>
      <c r="E115" s="28"/>
      <c r="F115" s="97">
        <v>5605771.9023999991</v>
      </c>
      <c r="G115" s="97">
        <v>537551595.42470729</v>
      </c>
      <c r="H115" s="28"/>
      <c r="I115" s="97">
        <v>0</v>
      </c>
      <c r="J115" s="97">
        <v>0</v>
      </c>
      <c r="K115" s="41"/>
    </row>
    <row r="116" spans="1:11" x14ac:dyDescent="0.3">
      <c r="A116" s="89" t="s">
        <v>93</v>
      </c>
      <c r="B116" s="70" t="s">
        <v>54</v>
      </c>
      <c r="C116" s="97">
        <v>0</v>
      </c>
      <c r="D116" s="97">
        <v>0</v>
      </c>
      <c r="E116" s="28"/>
      <c r="F116" s="97">
        <v>4716.1207000000004</v>
      </c>
      <c r="G116" s="97">
        <v>3344575.4624576997</v>
      </c>
      <c r="H116" s="28"/>
      <c r="I116" s="97">
        <v>0</v>
      </c>
      <c r="J116" s="97">
        <v>0</v>
      </c>
      <c r="K116" s="41"/>
    </row>
    <row r="117" spans="1:11" x14ac:dyDescent="0.3">
      <c r="A117" s="89" t="s">
        <v>94</v>
      </c>
      <c r="B117" s="65" t="s">
        <v>55</v>
      </c>
      <c r="C117" s="77">
        <f>SUM(C118:C119)</f>
        <v>8509522.6272359136</v>
      </c>
      <c r="D117" s="77">
        <f>SUM(D118:D119)</f>
        <v>19296981590.224022</v>
      </c>
      <c r="E117" s="28"/>
      <c r="F117" s="77">
        <f>SUM(F118:F119)</f>
        <v>252054.79659989994</v>
      </c>
      <c r="G117" s="77">
        <f>SUM(G118:G119)</f>
        <v>140090472.87780571</v>
      </c>
      <c r="H117" s="28"/>
      <c r="I117" s="77">
        <f>SUM(I118:I119)</f>
        <v>30419.491482174777</v>
      </c>
      <c r="J117" s="77">
        <f>SUM(J118:J119)</f>
        <v>373629317.334589</v>
      </c>
      <c r="K117" s="41"/>
    </row>
    <row r="118" spans="1:11" x14ac:dyDescent="0.3">
      <c r="A118" s="89" t="s">
        <v>95</v>
      </c>
      <c r="B118" s="70" t="s">
        <v>56</v>
      </c>
      <c r="C118" s="97">
        <v>8473414.6272359136</v>
      </c>
      <c r="D118" s="97">
        <v>19275997300.521805</v>
      </c>
      <c r="E118" s="28"/>
      <c r="F118" s="97">
        <v>232809.14249989996</v>
      </c>
      <c r="G118" s="97">
        <v>136844234.90147352</v>
      </c>
      <c r="H118" s="28"/>
      <c r="I118" s="97">
        <v>29826.108094952815</v>
      </c>
      <c r="J118" s="97">
        <v>371671747.6285944</v>
      </c>
      <c r="K118" s="41"/>
    </row>
    <row r="119" spans="1:11" x14ac:dyDescent="0.3">
      <c r="A119" s="89" t="s">
        <v>96</v>
      </c>
      <c r="B119" s="70" t="s">
        <v>57</v>
      </c>
      <c r="C119" s="97">
        <v>36108</v>
      </c>
      <c r="D119" s="97">
        <v>20984289.702215195</v>
      </c>
      <c r="E119" s="28"/>
      <c r="F119" s="97">
        <v>19245.654099999996</v>
      </c>
      <c r="G119" s="97">
        <v>3246237.9763321923</v>
      </c>
      <c r="H119" s="28"/>
      <c r="I119" s="97">
        <v>593.38338722196363</v>
      </c>
      <c r="J119" s="97">
        <v>1957569.705994606</v>
      </c>
      <c r="K119" s="41"/>
    </row>
    <row r="120" spans="1:11" x14ac:dyDescent="0.3">
      <c r="A120" s="89" t="s">
        <v>97</v>
      </c>
      <c r="B120" s="65" t="s">
        <v>58</v>
      </c>
      <c r="C120" s="77">
        <f>SUM(C121:C122)</f>
        <v>65229929.023913793</v>
      </c>
      <c r="D120" s="77">
        <f>SUM(D121:D122)</f>
        <v>68415426881.36087</v>
      </c>
      <c r="E120" s="28"/>
      <c r="F120" s="77">
        <f>SUM(F121:F122)</f>
        <v>8090374.4777080026</v>
      </c>
      <c r="G120" s="77">
        <f>SUM(G121:G122)</f>
        <v>1903206189.5040281</v>
      </c>
      <c r="H120" s="28"/>
      <c r="I120" s="77">
        <f>SUM(I121:I122)</f>
        <v>2598595.5832686303</v>
      </c>
      <c r="J120" s="77">
        <f>SUM(J121:J122)</f>
        <v>5024787781.8001766</v>
      </c>
      <c r="K120" s="41"/>
    </row>
    <row r="121" spans="1:11" x14ac:dyDescent="0.3">
      <c r="A121" s="89" t="s">
        <v>98</v>
      </c>
      <c r="B121" s="70" t="s">
        <v>59</v>
      </c>
      <c r="C121" s="97">
        <v>64912404.254540011</v>
      </c>
      <c r="D121" s="97">
        <v>68022951927.801865</v>
      </c>
      <c r="E121" s="28"/>
      <c r="F121" s="97">
        <v>3848337.072872499</v>
      </c>
      <c r="G121" s="97">
        <v>517033897.44361144</v>
      </c>
      <c r="H121" s="28"/>
      <c r="I121" s="97">
        <v>1968518.8557643103</v>
      </c>
      <c r="J121" s="97">
        <v>4699363491.2978334</v>
      </c>
      <c r="K121" s="41"/>
    </row>
    <row r="122" spans="1:11" x14ac:dyDescent="0.3">
      <c r="A122" s="89" t="s">
        <v>99</v>
      </c>
      <c r="B122" s="70" t="s">
        <v>60</v>
      </c>
      <c r="C122" s="97">
        <v>317524.76937377959</v>
      </c>
      <c r="D122" s="97">
        <v>392474953.55900574</v>
      </c>
      <c r="E122" s="28"/>
      <c r="F122" s="97">
        <v>4242037.4048355035</v>
      </c>
      <c r="G122" s="97">
        <v>1386172292.0604167</v>
      </c>
      <c r="H122" s="28"/>
      <c r="I122" s="97">
        <v>630076.72750431974</v>
      </c>
      <c r="J122" s="97">
        <v>325424290.50234318</v>
      </c>
      <c r="K122" s="41"/>
    </row>
    <row r="123" spans="1:11" x14ac:dyDescent="0.3">
      <c r="A123" s="89" t="s">
        <v>100</v>
      </c>
      <c r="B123" s="70" t="s">
        <v>61</v>
      </c>
      <c r="C123" s="95">
        <v>0</v>
      </c>
      <c r="D123" s="97">
        <v>0</v>
      </c>
      <c r="E123" s="28"/>
      <c r="F123" s="97">
        <v>0</v>
      </c>
      <c r="G123" s="97">
        <v>0</v>
      </c>
      <c r="H123" s="28"/>
      <c r="I123" s="97">
        <v>0</v>
      </c>
      <c r="J123" s="97">
        <v>0</v>
      </c>
      <c r="K123" s="41"/>
    </row>
    <row r="124" spans="1:11" x14ac:dyDescent="0.3">
      <c r="A124" s="85"/>
      <c r="B124" s="26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1:11" x14ac:dyDescent="0.3">
      <c r="A125" s="86" t="s">
        <v>102</v>
      </c>
      <c r="B125" s="23" t="s">
        <v>11</v>
      </c>
      <c r="C125" s="24"/>
      <c r="D125" s="24"/>
      <c r="E125" s="24"/>
      <c r="F125" s="24"/>
      <c r="G125" s="24"/>
      <c r="H125" s="24"/>
      <c r="I125" s="24"/>
      <c r="J125" s="24"/>
      <c r="K125" s="25"/>
    </row>
    <row r="126" spans="1:11" x14ac:dyDescent="0.3">
      <c r="A126" s="85"/>
      <c r="B126" s="26"/>
      <c r="C126" s="26"/>
      <c r="D126" s="26"/>
      <c r="E126" s="26"/>
      <c r="F126" s="26"/>
      <c r="G126" s="26"/>
      <c r="H126" s="26"/>
      <c r="I126" s="26"/>
      <c r="J126" s="26"/>
      <c r="K126" s="27"/>
    </row>
    <row r="127" spans="1:11" x14ac:dyDescent="0.3">
      <c r="A127" s="89"/>
      <c r="B127" s="44"/>
      <c r="C127" s="45" t="s">
        <v>62</v>
      </c>
      <c r="D127" s="46"/>
      <c r="E127" s="47"/>
      <c r="F127" s="28"/>
      <c r="G127" s="28"/>
      <c r="H127" s="28"/>
      <c r="I127" s="57" t="s">
        <v>25</v>
      </c>
      <c r="J127" s="58"/>
      <c r="K127" s="59"/>
    </row>
    <row r="128" spans="1:11" ht="20.399999999999999" x14ac:dyDescent="0.3">
      <c r="A128" s="89"/>
      <c r="B128" s="44"/>
      <c r="C128" s="34" t="s">
        <v>13</v>
      </c>
      <c r="D128" s="35" t="s">
        <v>14</v>
      </c>
      <c r="E128" s="36" t="s">
        <v>15</v>
      </c>
      <c r="F128" s="28"/>
      <c r="G128" s="28"/>
      <c r="H128" s="28"/>
      <c r="I128" s="34" t="s">
        <v>13</v>
      </c>
      <c r="J128" s="35" t="s">
        <v>14</v>
      </c>
      <c r="K128" s="37" t="s">
        <v>15</v>
      </c>
    </row>
    <row r="129" spans="1:11" x14ac:dyDescent="0.3">
      <c r="A129" s="88">
        <v>1</v>
      </c>
      <c r="B129" s="33" t="s">
        <v>26</v>
      </c>
      <c r="C129" s="44"/>
      <c r="D129" s="44"/>
      <c r="E129" s="44"/>
      <c r="F129" s="28"/>
      <c r="G129" s="28"/>
      <c r="H129" s="28"/>
      <c r="I129" s="44"/>
      <c r="J129" s="44"/>
      <c r="K129" s="60"/>
    </row>
    <row r="130" spans="1:11" x14ac:dyDescent="0.3">
      <c r="A130" s="89" t="s">
        <v>63</v>
      </c>
      <c r="B130" s="38" t="s">
        <v>27</v>
      </c>
      <c r="C130" s="61">
        <f>SUM(C131,C135,C138)</f>
        <v>56951988.551180258</v>
      </c>
      <c r="D130" s="62">
        <f>SUM(D131,D135,D138)</f>
        <v>1695257771.6025267</v>
      </c>
      <c r="E130" s="63">
        <f>SUM(E131,E135,E138)</f>
        <v>75592942.825747073</v>
      </c>
      <c r="F130" s="28"/>
      <c r="G130" s="28"/>
      <c r="H130" s="28"/>
      <c r="I130" s="61">
        <f>SUM(I131,I135,I138)</f>
        <v>90580286.55346638</v>
      </c>
      <c r="J130" s="62">
        <f>SUM(J131,J135,J138)</f>
        <v>4856052226.1209011</v>
      </c>
      <c r="K130" s="64">
        <f>SUM(K131,K135,K138)</f>
        <v>6797441635.7531929</v>
      </c>
    </row>
    <row r="131" spans="1:11" x14ac:dyDescent="0.3">
      <c r="A131" s="89" t="s">
        <v>64</v>
      </c>
      <c r="B131" s="65" t="s">
        <v>28</v>
      </c>
      <c r="C131" s="66">
        <f>SUM(C132:C134)</f>
        <v>46897331.662842527</v>
      </c>
      <c r="D131" s="67">
        <f>SUM(D132:D134)</f>
        <v>1607116632.6899946</v>
      </c>
      <c r="E131" s="68">
        <f>SUM(E132:E134)</f>
        <v>32779064.999680448</v>
      </c>
      <c r="F131" s="28"/>
      <c r="G131" s="28"/>
      <c r="H131" s="28"/>
      <c r="I131" s="66">
        <f>SUM(I132:I134)</f>
        <v>90039631.800178066</v>
      </c>
      <c r="J131" s="67">
        <f>SUM(J132:J134)</f>
        <v>4744940931.1200018</v>
      </c>
      <c r="K131" s="69">
        <f>SUM(K132:K134)</f>
        <v>6675381524.1880713</v>
      </c>
    </row>
    <row r="132" spans="1:11" x14ac:dyDescent="0.3">
      <c r="A132" s="89" t="s">
        <v>65</v>
      </c>
      <c r="B132" s="70" t="s">
        <v>29</v>
      </c>
      <c r="C132" s="95">
        <v>20360970.439237256</v>
      </c>
      <c r="D132" s="97">
        <v>714783821.11666548</v>
      </c>
      <c r="E132" s="98">
        <v>16049472.537991377</v>
      </c>
      <c r="F132" s="28"/>
      <c r="G132" s="28"/>
      <c r="H132" s="28"/>
      <c r="I132" s="95">
        <v>81074698.577854916</v>
      </c>
      <c r="J132" s="97">
        <v>2742665479.02</v>
      </c>
      <c r="K132" s="99">
        <v>3867687908.2833247</v>
      </c>
    </row>
    <row r="133" spans="1:11" x14ac:dyDescent="0.3">
      <c r="A133" s="89" t="s">
        <v>66</v>
      </c>
      <c r="B133" s="70" t="s">
        <v>30</v>
      </c>
      <c r="C133" s="95">
        <v>22133728.854468215</v>
      </c>
      <c r="D133" s="97">
        <v>754028617.4166646</v>
      </c>
      <c r="E133" s="98">
        <v>12687127.193209784</v>
      </c>
      <c r="F133" s="28"/>
      <c r="G133" s="28"/>
      <c r="H133" s="28"/>
      <c r="I133" s="95">
        <v>7761546.8273491794</v>
      </c>
      <c r="J133" s="97">
        <v>1609549832.29</v>
      </c>
      <c r="K133" s="99">
        <v>2236440370.3115044</v>
      </c>
    </row>
    <row r="134" spans="1:11" x14ac:dyDescent="0.3">
      <c r="A134" s="89" t="s">
        <v>73</v>
      </c>
      <c r="B134" s="70" t="s">
        <v>31</v>
      </c>
      <c r="C134" s="95">
        <v>4402632.369137059</v>
      </c>
      <c r="D134" s="97">
        <v>138304194.15666464</v>
      </c>
      <c r="E134" s="98">
        <v>4042465.2684792867</v>
      </c>
      <c r="F134" s="28"/>
      <c r="G134" s="28"/>
      <c r="H134" s="28"/>
      <c r="I134" s="95">
        <v>1203386.3949739672</v>
      </c>
      <c r="J134" s="97">
        <v>392725619.81000191</v>
      </c>
      <c r="K134" s="99">
        <v>571253245.59324205</v>
      </c>
    </row>
    <row r="135" spans="1:11" x14ac:dyDescent="0.3">
      <c r="A135" s="89" t="s">
        <v>74</v>
      </c>
      <c r="B135" s="65" t="s">
        <v>32</v>
      </c>
      <c r="C135" s="66">
        <f>SUM(C136:C137)</f>
        <v>1319571.5948398618</v>
      </c>
      <c r="D135" s="67">
        <f>SUM(D136:D137)</f>
        <v>25245079.685865711</v>
      </c>
      <c r="E135" s="68">
        <f>SUM(E136:E137)</f>
        <v>1524067.0333333423</v>
      </c>
      <c r="F135" s="28"/>
      <c r="G135" s="28"/>
      <c r="H135" s="28"/>
      <c r="I135" s="66">
        <f>SUM(I136:I137)</f>
        <v>0</v>
      </c>
      <c r="J135" s="67">
        <f>SUM(J136:J137)</f>
        <v>96774265.760899991</v>
      </c>
      <c r="K135" s="69">
        <f>SUM(K136:K137)</f>
        <v>105857646.11666667</v>
      </c>
    </row>
    <row r="136" spans="1:11" x14ac:dyDescent="0.3">
      <c r="A136" s="89" t="s">
        <v>75</v>
      </c>
      <c r="B136" s="73" t="s">
        <v>33</v>
      </c>
      <c r="C136" s="95">
        <v>1139621.4776906229</v>
      </c>
      <c r="D136" s="97">
        <v>24766526.805499434</v>
      </c>
      <c r="E136" s="98">
        <v>1054889.1000000089</v>
      </c>
      <c r="F136" s="28"/>
      <c r="G136" s="28"/>
      <c r="H136" s="28"/>
      <c r="I136" s="95">
        <v>0</v>
      </c>
      <c r="J136" s="97">
        <v>44298001.826933332</v>
      </c>
      <c r="K136" s="99">
        <v>53380803.350000001</v>
      </c>
    </row>
    <row r="137" spans="1:11" x14ac:dyDescent="0.3">
      <c r="A137" s="89" t="s">
        <v>76</v>
      </c>
      <c r="B137" s="70" t="s">
        <v>34</v>
      </c>
      <c r="C137" s="95">
        <v>179950.117149239</v>
      </c>
      <c r="D137" s="97">
        <v>478552.88036627759</v>
      </c>
      <c r="E137" s="98">
        <v>469177.93333333335</v>
      </c>
      <c r="F137" s="28"/>
      <c r="G137" s="28"/>
      <c r="H137" s="28"/>
      <c r="I137" s="95">
        <v>0</v>
      </c>
      <c r="J137" s="97">
        <v>52476263.933966666</v>
      </c>
      <c r="K137" s="99">
        <v>52476842.766666666</v>
      </c>
    </row>
    <row r="138" spans="1:11" x14ac:dyDescent="0.3">
      <c r="A138" s="89" t="s">
        <v>77</v>
      </c>
      <c r="B138" s="65" t="s">
        <v>35</v>
      </c>
      <c r="C138" s="74">
        <f>SUM(C139:C142)</f>
        <v>8735085.2934978642</v>
      </c>
      <c r="D138" s="74">
        <f t="shared" ref="D138:E138" si="8">SUM(D139:D142)</f>
        <v>62896059.226666428</v>
      </c>
      <c r="E138" s="74">
        <f t="shared" si="8"/>
        <v>41289810.792733289</v>
      </c>
      <c r="F138" s="28"/>
      <c r="G138" s="28"/>
      <c r="H138" s="28"/>
      <c r="I138" s="74">
        <f t="shared" ref="I138" si="9">SUM(I139:I142)</f>
        <v>540654.75328831747</v>
      </c>
      <c r="J138" s="74">
        <f>SUM(J139:J142)</f>
        <v>14337029.239999989</v>
      </c>
      <c r="K138" s="75">
        <f t="shared" ref="K138" si="10">SUM(K139:K142)</f>
        <v>16202465.448454604</v>
      </c>
    </row>
    <row r="139" spans="1:11" x14ac:dyDescent="0.3">
      <c r="A139" s="89" t="s">
        <v>78</v>
      </c>
      <c r="B139" s="70" t="s">
        <v>36</v>
      </c>
      <c r="C139" s="95">
        <v>6932040.537051064</v>
      </c>
      <c r="D139" s="97">
        <v>24371213.22666619</v>
      </c>
      <c r="E139" s="98">
        <v>3528267.6927333269</v>
      </c>
      <c r="F139" s="28"/>
      <c r="G139" s="28"/>
      <c r="H139" s="28"/>
      <c r="I139" s="95">
        <v>540654.75328831747</v>
      </c>
      <c r="J139" s="97">
        <v>12595852.256666657</v>
      </c>
      <c r="K139" s="99">
        <v>14450076.01512127</v>
      </c>
    </row>
    <row r="140" spans="1:11" x14ac:dyDescent="0.3">
      <c r="A140" s="89" t="s">
        <v>79</v>
      </c>
      <c r="B140" s="70" t="s">
        <v>37</v>
      </c>
      <c r="C140" s="95">
        <v>1803044.7564467997</v>
      </c>
      <c r="D140" s="97">
        <v>38524846.000000238</v>
      </c>
      <c r="E140" s="98">
        <v>37761543.099999964</v>
      </c>
      <c r="F140" s="28"/>
      <c r="G140" s="28"/>
      <c r="H140" s="28"/>
      <c r="I140" s="95">
        <v>0</v>
      </c>
      <c r="J140" s="97">
        <v>1741176.9833333329</v>
      </c>
      <c r="K140" s="99">
        <v>1752389.4333333327</v>
      </c>
    </row>
    <row r="141" spans="1:11" x14ac:dyDescent="0.3">
      <c r="A141" s="89" t="s">
        <v>80</v>
      </c>
      <c r="B141" s="70" t="s">
        <v>38</v>
      </c>
      <c r="C141" s="28"/>
      <c r="D141" s="28"/>
      <c r="E141" s="28"/>
      <c r="F141" s="28"/>
      <c r="G141" s="28"/>
      <c r="H141" s="28"/>
      <c r="I141" s="28"/>
      <c r="J141" s="28"/>
      <c r="K141" s="41"/>
    </row>
    <row r="142" spans="1:11" x14ac:dyDescent="0.3">
      <c r="A142" s="89" t="s">
        <v>81</v>
      </c>
      <c r="B142" s="70" t="s">
        <v>39</v>
      </c>
      <c r="C142" s="95">
        <v>0</v>
      </c>
      <c r="D142" s="97">
        <v>0</v>
      </c>
      <c r="E142" s="98">
        <v>0</v>
      </c>
      <c r="F142" s="28"/>
      <c r="G142" s="28"/>
      <c r="H142" s="28"/>
      <c r="I142" s="95">
        <v>0</v>
      </c>
      <c r="J142" s="97">
        <v>0</v>
      </c>
      <c r="K142" s="99">
        <v>0</v>
      </c>
    </row>
    <row r="143" spans="1:11" x14ac:dyDescent="0.3">
      <c r="A143" s="85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3">
      <c r="A144" s="88">
        <v>2</v>
      </c>
      <c r="B144" s="33" t="s">
        <v>40</v>
      </c>
      <c r="C144" s="44"/>
      <c r="D144" s="44"/>
      <c r="E144" s="44"/>
      <c r="F144" s="28"/>
      <c r="G144" s="28"/>
      <c r="H144" s="28"/>
      <c r="I144" s="44"/>
      <c r="J144" s="44"/>
      <c r="K144" s="41"/>
    </row>
    <row r="145" spans="1:11" x14ac:dyDescent="0.3">
      <c r="A145" s="89" t="s">
        <v>67</v>
      </c>
      <c r="B145" s="43" t="s">
        <v>41</v>
      </c>
      <c r="C145" s="76">
        <f>SUM(C146,C150)</f>
        <v>9691779.7262008395</v>
      </c>
      <c r="D145" s="76">
        <f>SUM(D146,D150)</f>
        <v>160099337</v>
      </c>
      <c r="E145" s="28"/>
      <c r="F145" s="28"/>
      <c r="G145" s="28"/>
      <c r="H145" s="28"/>
      <c r="I145" s="76">
        <f>SUM(I146,I150)</f>
        <v>2162148.9049052312</v>
      </c>
      <c r="J145" s="76">
        <f>SUM(J146,J150)</f>
        <v>189055531</v>
      </c>
      <c r="K145" s="41"/>
    </row>
    <row r="146" spans="1:11" x14ac:dyDescent="0.3">
      <c r="A146" s="89" t="s">
        <v>68</v>
      </c>
      <c r="B146" s="65" t="s">
        <v>42</v>
      </c>
      <c r="C146" s="67">
        <f>SUM(C147:C149)</f>
        <v>4991731.7457279181</v>
      </c>
      <c r="D146" s="67">
        <f>SUM(D147:D149)</f>
        <v>76558525</v>
      </c>
      <c r="E146" s="28"/>
      <c r="F146" s="28"/>
      <c r="G146" s="28"/>
      <c r="H146" s="28"/>
      <c r="I146" s="67">
        <f>SUM(I147:I149)</f>
        <v>2162142.4076509872</v>
      </c>
      <c r="J146" s="67">
        <f>SUM(J147:J149)</f>
        <v>188382144</v>
      </c>
      <c r="K146" s="41"/>
    </row>
    <row r="147" spans="1:11" x14ac:dyDescent="0.3">
      <c r="A147" s="89" t="s">
        <v>69</v>
      </c>
      <c r="B147" s="70" t="s">
        <v>29</v>
      </c>
      <c r="C147" s="97">
        <v>2396660.8464495987</v>
      </c>
      <c r="D147" s="97">
        <v>35792243</v>
      </c>
      <c r="E147" s="28"/>
      <c r="F147" s="28"/>
      <c r="G147" s="28"/>
      <c r="H147" s="28"/>
      <c r="I147" s="97">
        <v>1217349.9494014746</v>
      </c>
      <c r="J147" s="97">
        <v>110647769</v>
      </c>
      <c r="K147" s="41"/>
    </row>
    <row r="148" spans="1:11" x14ac:dyDescent="0.3">
      <c r="A148" s="89" t="s">
        <v>70</v>
      </c>
      <c r="B148" s="70" t="s">
        <v>30</v>
      </c>
      <c r="C148" s="97">
        <v>2593212.1483921101</v>
      </c>
      <c r="D148" s="97">
        <v>40756734</v>
      </c>
      <c r="E148" s="28"/>
      <c r="F148" s="28"/>
      <c r="G148" s="28"/>
      <c r="H148" s="28"/>
      <c r="I148" s="97">
        <v>944749.70808431262</v>
      </c>
      <c r="J148" s="97">
        <v>77678563</v>
      </c>
      <c r="K148" s="41"/>
    </row>
    <row r="149" spans="1:11" x14ac:dyDescent="0.3">
      <c r="A149" s="89" t="s">
        <v>71</v>
      </c>
      <c r="B149" s="70" t="s">
        <v>31</v>
      </c>
      <c r="C149" s="97">
        <v>1858.7508862090876</v>
      </c>
      <c r="D149" s="97">
        <v>9548</v>
      </c>
      <c r="E149" s="28"/>
      <c r="F149" s="28"/>
      <c r="G149" s="28"/>
      <c r="H149" s="28"/>
      <c r="I149" s="97">
        <v>42.750165199834086</v>
      </c>
      <c r="J149" s="97">
        <v>55812</v>
      </c>
      <c r="K149" s="41"/>
    </row>
    <row r="150" spans="1:11" x14ac:dyDescent="0.3">
      <c r="A150" s="89" t="s">
        <v>82</v>
      </c>
      <c r="B150" s="65" t="s">
        <v>43</v>
      </c>
      <c r="C150" s="77">
        <f>SUM(C151:C154)</f>
        <v>4700047.9804729214</v>
      </c>
      <c r="D150" s="77">
        <f>SUM(D151:D154)</f>
        <v>83540812</v>
      </c>
      <c r="E150" s="28"/>
      <c r="F150" s="28"/>
      <c r="G150" s="28"/>
      <c r="H150" s="28"/>
      <c r="I150" s="67">
        <f>SUM(I151:I154)</f>
        <v>6.4972542441736376</v>
      </c>
      <c r="J150" s="67">
        <f>SUM(J151:J154)</f>
        <v>673387</v>
      </c>
      <c r="K150" s="41"/>
    </row>
    <row r="151" spans="1:11" x14ac:dyDescent="0.3">
      <c r="A151" s="89" t="s">
        <v>83</v>
      </c>
      <c r="B151" s="70" t="s">
        <v>36</v>
      </c>
      <c r="C151" s="97">
        <v>249123.73373528745</v>
      </c>
      <c r="D151" s="97">
        <v>1849590</v>
      </c>
      <c r="E151" s="28"/>
      <c r="F151" s="28"/>
      <c r="G151" s="28"/>
      <c r="H151" s="28"/>
      <c r="I151" s="97">
        <v>6.289068531379657</v>
      </c>
      <c r="J151" s="97">
        <v>8116</v>
      </c>
      <c r="K151" s="41"/>
    </row>
    <row r="152" spans="1:11" x14ac:dyDescent="0.3">
      <c r="A152" s="89" t="s">
        <v>84</v>
      </c>
      <c r="B152" s="70" t="s">
        <v>44</v>
      </c>
      <c r="C152" s="97">
        <v>159471.89698027816</v>
      </c>
      <c r="D152" s="97">
        <v>2528185</v>
      </c>
      <c r="E152" s="28"/>
      <c r="F152" s="28"/>
      <c r="G152" s="28"/>
      <c r="H152" s="28"/>
      <c r="I152" s="97">
        <v>0</v>
      </c>
      <c r="J152" s="97">
        <v>176856</v>
      </c>
      <c r="K152" s="41"/>
    </row>
    <row r="153" spans="1:11" x14ac:dyDescent="0.3">
      <c r="A153" s="89" t="s">
        <v>85</v>
      </c>
      <c r="B153" s="70" t="s">
        <v>45</v>
      </c>
      <c r="C153" s="97">
        <v>4291452.3497573556</v>
      </c>
      <c r="D153" s="97">
        <v>79163037</v>
      </c>
      <c r="E153" s="28"/>
      <c r="F153" s="28"/>
      <c r="G153" s="28"/>
      <c r="H153" s="28"/>
      <c r="I153" s="97">
        <v>0.20818571279398079</v>
      </c>
      <c r="J153" s="97">
        <v>488415</v>
      </c>
      <c r="K153" s="41"/>
    </row>
    <row r="154" spans="1:11" x14ac:dyDescent="0.3">
      <c r="A154" s="89" t="s">
        <v>86</v>
      </c>
      <c r="B154" s="70" t="s">
        <v>46</v>
      </c>
      <c r="C154" s="95">
        <v>0</v>
      </c>
      <c r="D154" s="97">
        <v>0</v>
      </c>
      <c r="E154" s="28"/>
      <c r="F154" s="28"/>
      <c r="G154" s="28"/>
      <c r="H154" s="28"/>
      <c r="I154" s="97">
        <v>0</v>
      </c>
      <c r="J154" s="97">
        <v>0</v>
      </c>
      <c r="K154" s="41"/>
    </row>
    <row r="155" spans="1:11" x14ac:dyDescent="0.3">
      <c r="A155" s="85"/>
      <c r="B155" s="26"/>
      <c r="C155" s="26"/>
      <c r="D155" s="26"/>
      <c r="E155" s="26"/>
      <c r="F155" s="26"/>
      <c r="G155" s="26"/>
      <c r="H155" s="26"/>
      <c r="I155" s="26"/>
      <c r="J155" s="26"/>
      <c r="K155" s="27"/>
    </row>
    <row r="156" spans="1:11" x14ac:dyDescent="0.3">
      <c r="A156" s="88">
        <v>3</v>
      </c>
      <c r="B156" s="33" t="s">
        <v>47</v>
      </c>
      <c r="C156" s="78"/>
      <c r="D156" s="78"/>
      <c r="E156" s="44"/>
      <c r="F156" s="28"/>
      <c r="G156" s="28"/>
      <c r="H156" s="28"/>
      <c r="I156" s="78"/>
      <c r="J156" s="78"/>
      <c r="K156" s="60"/>
    </row>
    <row r="157" spans="1:11" x14ac:dyDescent="0.3">
      <c r="A157" s="89" t="s">
        <v>87</v>
      </c>
      <c r="B157" s="43" t="s">
        <v>48</v>
      </c>
      <c r="C157" s="77">
        <f>SUM(C158:C159)</f>
        <v>316398.30071787199</v>
      </c>
      <c r="D157" s="77">
        <f>SUM(D158:D159)</f>
        <v>482875.30127518461</v>
      </c>
      <c r="E157" s="28"/>
      <c r="F157" s="28"/>
      <c r="G157" s="28"/>
      <c r="H157" s="28"/>
      <c r="I157" s="77">
        <f>SUM(I158:I159)</f>
        <v>0</v>
      </c>
      <c r="J157" s="77">
        <f>SUM(J158:J159)</f>
        <v>121</v>
      </c>
      <c r="K157" s="60"/>
    </row>
    <row r="158" spans="1:11" x14ac:dyDescent="0.3">
      <c r="A158" s="89" t="s">
        <v>88</v>
      </c>
      <c r="B158" s="70" t="s">
        <v>49</v>
      </c>
      <c r="C158" s="97">
        <v>312174.80555517197</v>
      </c>
      <c r="D158" s="97">
        <v>474802.53979990561</v>
      </c>
      <c r="E158" s="28"/>
      <c r="F158" s="28"/>
      <c r="G158" s="28"/>
      <c r="H158" s="28"/>
      <c r="I158" s="97">
        <v>0</v>
      </c>
      <c r="J158" s="97">
        <v>110</v>
      </c>
      <c r="K158" s="60"/>
    </row>
    <row r="159" spans="1:11" x14ac:dyDescent="0.3">
      <c r="A159" s="89" t="s">
        <v>89</v>
      </c>
      <c r="B159" s="70" t="s">
        <v>50</v>
      </c>
      <c r="C159" s="95">
        <v>4223.4951626999991</v>
      </c>
      <c r="D159" s="97">
        <v>8072.7614752789996</v>
      </c>
      <c r="E159" s="28"/>
      <c r="F159" s="28"/>
      <c r="G159" s="28"/>
      <c r="H159" s="28"/>
      <c r="I159" s="97">
        <v>0</v>
      </c>
      <c r="J159" s="97">
        <v>11</v>
      </c>
      <c r="K159" s="60"/>
    </row>
    <row r="160" spans="1:11" x14ac:dyDescent="0.3">
      <c r="A160" s="85"/>
      <c r="B160" s="26"/>
      <c r="C160" s="26"/>
      <c r="D160" s="26"/>
      <c r="E160" s="26"/>
      <c r="F160" s="26"/>
      <c r="G160" s="26"/>
      <c r="H160" s="26"/>
      <c r="I160" s="26"/>
      <c r="J160" s="26"/>
      <c r="K160" s="27"/>
    </row>
    <row r="161" spans="1:11" x14ac:dyDescent="0.3">
      <c r="A161" s="88">
        <v>4</v>
      </c>
      <c r="B161" s="33" t="s">
        <v>18</v>
      </c>
      <c r="C161" s="28"/>
      <c r="D161" s="28"/>
      <c r="E161" s="28"/>
      <c r="F161" s="28"/>
      <c r="G161" s="28"/>
      <c r="H161" s="28"/>
      <c r="I161" s="28"/>
      <c r="J161" s="28"/>
      <c r="K161" s="41"/>
    </row>
    <row r="162" spans="1:11" x14ac:dyDescent="0.3">
      <c r="A162" s="89" t="s">
        <v>90</v>
      </c>
      <c r="B162" s="43" t="s">
        <v>51</v>
      </c>
      <c r="C162" s="76">
        <f>SUM(C166,C169,C172)</f>
        <v>30832485.371824794</v>
      </c>
      <c r="D162" s="76">
        <f>SUM(D166,D169,D172)</f>
        <v>90089189091.138351</v>
      </c>
      <c r="E162" s="28"/>
      <c r="F162" s="28"/>
      <c r="G162" s="28"/>
      <c r="H162" s="28"/>
      <c r="I162" s="76">
        <f>SUM(I166,I169,I172)</f>
        <v>61609681.251332305</v>
      </c>
      <c r="J162" s="76">
        <f>SUM(J166,J169,J172)</f>
        <v>200608143040.97803</v>
      </c>
      <c r="K162" s="41"/>
    </row>
    <row r="163" spans="1:11" x14ac:dyDescent="0.3">
      <c r="A163" s="89" t="s">
        <v>91</v>
      </c>
      <c r="B163" s="65" t="s">
        <v>52</v>
      </c>
      <c r="C163" s="28"/>
      <c r="D163" s="28"/>
      <c r="E163" s="28"/>
      <c r="F163" s="28"/>
      <c r="G163" s="28"/>
      <c r="H163" s="28"/>
      <c r="I163" s="28"/>
      <c r="J163" s="28"/>
      <c r="K163" s="41"/>
    </row>
    <row r="164" spans="1:11" x14ac:dyDescent="0.3">
      <c r="A164" s="89" t="s">
        <v>92</v>
      </c>
      <c r="B164" s="70" t="s">
        <v>53</v>
      </c>
      <c r="C164" s="28"/>
      <c r="D164" s="28"/>
      <c r="E164" s="28"/>
      <c r="F164" s="28"/>
      <c r="G164" s="28"/>
      <c r="H164" s="28"/>
      <c r="I164" s="28"/>
      <c r="J164" s="28"/>
      <c r="K164" s="41"/>
    </row>
    <row r="165" spans="1:11" x14ac:dyDescent="0.3">
      <c r="A165" s="89" t="s">
        <v>93</v>
      </c>
      <c r="B165" s="70" t="s">
        <v>54</v>
      </c>
      <c r="C165" s="28"/>
      <c r="D165" s="28"/>
      <c r="E165" s="28"/>
      <c r="F165" s="28"/>
      <c r="G165" s="28"/>
      <c r="H165" s="28"/>
      <c r="I165" s="28"/>
      <c r="J165" s="28"/>
      <c r="K165" s="41"/>
    </row>
    <row r="166" spans="1:11" x14ac:dyDescent="0.3">
      <c r="A166" s="89" t="s">
        <v>94</v>
      </c>
      <c r="B166" s="65" t="s">
        <v>55</v>
      </c>
      <c r="C166" s="77">
        <f>SUM(C167:C168)</f>
        <v>865.65</v>
      </c>
      <c r="D166" s="77">
        <f>SUM(D167:D168)</f>
        <v>8909.559139251709</v>
      </c>
      <c r="E166" s="28"/>
      <c r="F166" s="28"/>
      <c r="G166" s="28"/>
      <c r="H166" s="28"/>
      <c r="I166" s="77">
        <f>SUM(I167:I168)</f>
        <v>1385594.401396716</v>
      </c>
      <c r="J166" s="77">
        <f>SUM(J167:J168)</f>
        <v>5275701022.1408186</v>
      </c>
      <c r="K166" s="41"/>
    </row>
    <row r="167" spans="1:11" x14ac:dyDescent="0.3">
      <c r="A167" s="89" t="s">
        <v>95</v>
      </c>
      <c r="B167" s="70" t="s">
        <v>56</v>
      </c>
      <c r="C167" s="97">
        <v>865.65</v>
      </c>
      <c r="D167" s="97">
        <v>8909.559139251709</v>
      </c>
      <c r="E167" s="28"/>
      <c r="F167" s="28"/>
      <c r="G167" s="28"/>
      <c r="H167" s="28"/>
      <c r="I167" s="97">
        <v>1385594.401396716</v>
      </c>
      <c r="J167" s="97">
        <v>5275701022.1408186</v>
      </c>
      <c r="K167" s="41"/>
    </row>
    <row r="168" spans="1:11" x14ac:dyDescent="0.3">
      <c r="A168" s="89" t="s">
        <v>96</v>
      </c>
      <c r="B168" s="70" t="s">
        <v>57</v>
      </c>
      <c r="C168" s="97">
        <v>0</v>
      </c>
      <c r="D168" s="97">
        <v>0</v>
      </c>
      <c r="E168" s="28"/>
      <c r="F168" s="28"/>
      <c r="G168" s="28"/>
      <c r="H168" s="28"/>
      <c r="I168" s="97">
        <v>0</v>
      </c>
      <c r="J168" s="97">
        <v>0</v>
      </c>
      <c r="K168" s="41"/>
    </row>
    <row r="169" spans="1:11" x14ac:dyDescent="0.3">
      <c r="A169" s="89" t="s">
        <v>97</v>
      </c>
      <c r="B169" s="65" t="s">
        <v>58</v>
      </c>
      <c r="C169" s="77">
        <f>SUM(C170:C171)</f>
        <v>30831619.721824795</v>
      </c>
      <c r="D169" s="77">
        <f>SUM(D170:D171)</f>
        <v>90089180181.579208</v>
      </c>
      <c r="E169" s="28"/>
      <c r="F169" s="28"/>
      <c r="G169" s="28"/>
      <c r="H169" s="28"/>
      <c r="I169" s="77">
        <f>SUM(I170:I171)</f>
        <v>60224086.849935591</v>
      </c>
      <c r="J169" s="77">
        <f>SUM(J170:J171)</f>
        <v>195332442018.83722</v>
      </c>
      <c r="K169" s="41"/>
    </row>
    <row r="170" spans="1:11" x14ac:dyDescent="0.3">
      <c r="A170" s="89" t="s">
        <v>98</v>
      </c>
      <c r="B170" s="70" t="s">
        <v>59</v>
      </c>
      <c r="C170" s="97">
        <v>30048396.243122064</v>
      </c>
      <c r="D170" s="97">
        <v>88206230140.315933</v>
      </c>
      <c r="E170" s="28"/>
      <c r="F170" s="28"/>
      <c r="G170" s="28"/>
      <c r="H170" s="28"/>
      <c r="I170" s="97">
        <v>60089906.465266116</v>
      </c>
      <c r="J170" s="97">
        <v>193428367593.21207</v>
      </c>
      <c r="K170" s="41"/>
    </row>
    <row r="171" spans="1:11" x14ac:dyDescent="0.3">
      <c r="A171" s="89" t="s">
        <v>99</v>
      </c>
      <c r="B171" s="70" t="s">
        <v>60</v>
      </c>
      <c r="C171" s="97">
        <v>783223.47870272957</v>
      </c>
      <c r="D171" s="97">
        <v>1882950041.2632754</v>
      </c>
      <c r="E171" s="28"/>
      <c r="F171" s="28"/>
      <c r="G171" s="28"/>
      <c r="H171" s="28"/>
      <c r="I171" s="97">
        <v>134180.384669477</v>
      </c>
      <c r="J171" s="97">
        <v>1904074425.6251478</v>
      </c>
      <c r="K171" s="41"/>
    </row>
    <row r="172" spans="1:11" x14ac:dyDescent="0.3">
      <c r="A172" s="90" t="s">
        <v>100</v>
      </c>
      <c r="B172" s="101" t="s">
        <v>61</v>
      </c>
      <c r="C172" s="100">
        <v>0</v>
      </c>
      <c r="D172" s="100">
        <v>0</v>
      </c>
      <c r="E172" s="80"/>
      <c r="F172" s="80"/>
      <c r="G172" s="80"/>
      <c r="H172" s="80"/>
      <c r="I172" s="100">
        <v>0</v>
      </c>
      <c r="J172" s="100">
        <v>0</v>
      </c>
      <c r="K172" s="81"/>
    </row>
    <row r="173" spans="1:11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</row>
    <row r="174" spans="1:11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</row>
    <row r="175" spans="1:11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</row>
    <row r="176" spans="1:11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</row>
    <row r="177" spans="1:11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</row>
    <row r="178" spans="1:11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</row>
    <row r="179" spans="1:11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</row>
    <row r="180" spans="1:11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</row>
    <row r="181" spans="1:11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</row>
    <row r="182" spans="1:11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</row>
    <row r="183" spans="1:11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</row>
    <row r="184" spans="1:11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</row>
    <row r="185" spans="1:11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</row>
    <row r="186" spans="1:11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</row>
    <row r="187" spans="1:11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</row>
    <row r="188" spans="1:11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</row>
    <row r="189" spans="1:1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</row>
    <row r="190" spans="1:11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</row>
    <row r="191" spans="1:11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</row>
    <row r="192" spans="1:11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</row>
    <row r="193" spans="1:11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</row>
    <row r="194" spans="1:1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</row>
    <row r="195" spans="1:11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</row>
    <row r="196" spans="1:11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</row>
    <row r="197" spans="1:11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</row>
    <row r="198" spans="1:11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</row>
    <row r="199" spans="1:11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</row>
    <row r="200" spans="1:11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</row>
    <row r="201" spans="1:11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</row>
    <row r="202" spans="1:11" x14ac:dyDescent="0.3">
      <c r="A202" s="91"/>
    </row>
    <row r="203" spans="1:11" x14ac:dyDescent="0.3">
      <c r="A203" s="91"/>
    </row>
    <row r="204" spans="1:11" x14ac:dyDescent="0.3">
      <c r="A204" s="91"/>
    </row>
    <row r="205" spans="1:11" x14ac:dyDescent="0.3">
      <c r="A205" s="91"/>
    </row>
    <row r="206" spans="1:11" x14ac:dyDescent="0.3">
      <c r="A206" s="91"/>
    </row>
    <row r="207" spans="1:11" x14ac:dyDescent="0.3">
      <c r="A207" s="91"/>
    </row>
    <row r="208" spans="1:11" x14ac:dyDescent="0.3">
      <c r="A208" s="91"/>
    </row>
    <row r="209" spans="1:1" x14ac:dyDescent="0.3">
      <c r="A209" s="91"/>
    </row>
    <row r="210" spans="1:1" x14ac:dyDescent="0.3">
      <c r="A210" s="91"/>
    </row>
    <row r="211" spans="1:1" x14ac:dyDescent="0.3">
      <c r="A211" s="91"/>
    </row>
    <row r="212" spans="1:1" x14ac:dyDescent="0.3">
      <c r="A212" s="91"/>
    </row>
    <row r="213" spans="1:1" x14ac:dyDescent="0.3">
      <c r="A213" s="91"/>
    </row>
    <row r="214" spans="1:1" x14ac:dyDescent="0.3">
      <c r="A214" s="91"/>
    </row>
    <row r="215" spans="1:1" x14ac:dyDescent="0.3">
      <c r="A215" s="91"/>
    </row>
    <row r="216" spans="1:1" x14ac:dyDescent="0.3">
      <c r="A216" s="91"/>
    </row>
    <row r="217" spans="1:1" x14ac:dyDescent="0.3">
      <c r="A217" s="91"/>
    </row>
    <row r="218" spans="1:1" x14ac:dyDescent="0.3">
      <c r="A218" s="91"/>
    </row>
    <row r="219" spans="1:1" x14ac:dyDescent="0.3">
      <c r="A219" s="91"/>
    </row>
    <row r="220" spans="1:1" x14ac:dyDescent="0.3">
      <c r="A220" s="91"/>
    </row>
    <row r="221" spans="1:1" x14ac:dyDescent="0.3">
      <c r="A221" s="91"/>
    </row>
    <row r="222" spans="1:1" x14ac:dyDescent="0.3">
      <c r="A222" s="91"/>
    </row>
    <row r="223" spans="1:1" x14ac:dyDescent="0.3">
      <c r="A223" s="91"/>
    </row>
    <row r="224" spans="1:1" x14ac:dyDescent="0.3">
      <c r="A224" s="91"/>
    </row>
    <row r="225" spans="1:1" x14ac:dyDescent="0.3">
      <c r="A225" s="91"/>
    </row>
    <row r="226" spans="1:1" x14ac:dyDescent="0.3">
      <c r="A226" s="91"/>
    </row>
    <row r="227" spans="1:1" x14ac:dyDescent="0.3">
      <c r="A227" s="91"/>
    </row>
    <row r="228" spans="1:1" x14ac:dyDescent="0.3">
      <c r="A228" s="91"/>
    </row>
    <row r="229" spans="1:1" x14ac:dyDescent="0.3">
      <c r="A229" s="91"/>
    </row>
    <row r="230" spans="1:1" x14ac:dyDescent="0.3">
      <c r="A230" s="91"/>
    </row>
    <row r="231" spans="1:1" x14ac:dyDescent="0.3">
      <c r="A231" s="91"/>
    </row>
    <row r="232" spans="1:1" x14ac:dyDescent="0.3">
      <c r="A232" s="91"/>
    </row>
    <row r="233" spans="1:1" x14ac:dyDescent="0.3">
      <c r="A233" s="91"/>
    </row>
    <row r="234" spans="1:1" x14ac:dyDescent="0.3">
      <c r="A234" s="91"/>
    </row>
    <row r="235" spans="1:1" x14ac:dyDescent="0.3">
      <c r="A235" s="91"/>
    </row>
    <row r="236" spans="1:1" x14ac:dyDescent="0.3">
      <c r="A236" s="91"/>
    </row>
    <row r="237" spans="1:1" x14ac:dyDescent="0.3">
      <c r="A237" s="91"/>
    </row>
    <row r="238" spans="1:1" x14ac:dyDescent="0.3">
      <c r="A238" s="91"/>
    </row>
    <row r="239" spans="1:1" x14ac:dyDescent="0.3">
      <c r="A239" s="91"/>
    </row>
    <row r="240" spans="1:1" x14ac:dyDescent="0.3">
      <c r="A240" s="91"/>
    </row>
    <row r="241" spans="1:1" x14ac:dyDescent="0.3">
      <c r="A241" s="91"/>
    </row>
    <row r="242" spans="1:1" x14ac:dyDescent="0.3">
      <c r="A242" s="91"/>
    </row>
    <row r="243" spans="1:1" x14ac:dyDescent="0.3">
      <c r="A243" s="91"/>
    </row>
    <row r="244" spans="1:1" x14ac:dyDescent="0.3">
      <c r="A244" s="91"/>
    </row>
    <row r="245" spans="1:1" x14ac:dyDescent="0.3">
      <c r="A245" s="91"/>
    </row>
    <row r="246" spans="1:1" x14ac:dyDescent="0.3">
      <c r="A246" s="91"/>
    </row>
    <row r="247" spans="1:1" x14ac:dyDescent="0.3">
      <c r="A247" s="91"/>
    </row>
    <row r="248" spans="1:1" x14ac:dyDescent="0.3">
      <c r="A248" s="91"/>
    </row>
    <row r="249" spans="1:1" x14ac:dyDescent="0.3">
      <c r="A249" s="91"/>
    </row>
    <row r="250" spans="1:1" x14ac:dyDescent="0.3">
      <c r="A250" s="91"/>
    </row>
    <row r="251" spans="1:1" x14ac:dyDescent="0.3">
      <c r="A251" s="91"/>
    </row>
    <row r="252" spans="1:1" x14ac:dyDescent="0.3">
      <c r="A252" s="91"/>
    </row>
    <row r="253" spans="1:1" x14ac:dyDescent="0.3">
      <c r="A253" s="91"/>
    </row>
    <row r="254" spans="1:1" x14ac:dyDescent="0.3">
      <c r="A254" s="91"/>
    </row>
    <row r="255" spans="1:1" x14ac:dyDescent="0.3">
      <c r="A255" s="91"/>
    </row>
    <row r="256" spans="1:1" x14ac:dyDescent="0.3">
      <c r="A256" s="91"/>
    </row>
    <row r="257" spans="1:1" x14ac:dyDescent="0.3">
      <c r="A257" s="91"/>
    </row>
    <row r="258" spans="1:1" x14ac:dyDescent="0.3">
      <c r="A258" s="91"/>
    </row>
    <row r="259" spans="1:1" x14ac:dyDescent="0.3">
      <c r="A259" s="91"/>
    </row>
    <row r="260" spans="1:1" x14ac:dyDescent="0.3">
      <c r="A260" s="91"/>
    </row>
    <row r="261" spans="1:1" x14ac:dyDescent="0.3">
      <c r="A261" s="91"/>
    </row>
    <row r="262" spans="1:1" x14ac:dyDescent="0.3">
      <c r="A262" s="91"/>
    </row>
    <row r="263" spans="1:1" x14ac:dyDescent="0.3">
      <c r="A263" s="91"/>
    </row>
    <row r="264" spans="1:1" x14ac:dyDescent="0.3">
      <c r="A264" s="91"/>
    </row>
    <row r="265" spans="1:1" x14ac:dyDescent="0.3">
      <c r="A265" s="91"/>
    </row>
    <row r="266" spans="1:1" x14ac:dyDescent="0.3">
      <c r="A266" s="91"/>
    </row>
    <row r="267" spans="1:1" x14ac:dyDescent="0.3">
      <c r="A267" s="91"/>
    </row>
    <row r="268" spans="1:1" x14ac:dyDescent="0.3">
      <c r="A268" s="91"/>
    </row>
    <row r="269" spans="1:1" x14ac:dyDescent="0.3">
      <c r="A269" s="91"/>
    </row>
    <row r="270" spans="1:1" x14ac:dyDescent="0.3">
      <c r="A270" s="91"/>
    </row>
    <row r="271" spans="1:1" x14ac:dyDescent="0.3">
      <c r="A271" s="91"/>
    </row>
    <row r="272" spans="1:1" x14ac:dyDescent="0.3">
      <c r="A272" s="91"/>
    </row>
    <row r="273" spans="1:1" x14ac:dyDescent="0.3">
      <c r="A273" s="91"/>
    </row>
    <row r="274" spans="1:1" x14ac:dyDescent="0.3">
      <c r="A274" s="91"/>
    </row>
    <row r="275" spans="1:1" x14ac:dyDescent="0.3">
      <c r="A275" s="91"/>
    </row>
    <row r="276" spans="1:1" x14ac:dyDescent="0.3">
      <c r="A276" s="91"/>
    </row>
    <row r="277" spans="1:1" x14ac:dyDescent="0.3">
      <c r="A277" s="91"/>
    </row>
    <row r="278" spans="1:1" x14ac:dyDescent="0.3">
      <c r="A278" s="91"/>
    </row>
    <row r="279" spans="1:1" x14ac:dyDescent="0.3">
      <c r="A279" s="91"/>
    </row>
    <row r="280" spans="1:1" x14ac:dyDescent="0.3">
      <c r="A280" s="91"/>
    </row>
    <row r="281" spans="1:1" x14ac:dyDescent="0.3">
      <c r="A281" s="91"/>
    </row>
    <row r="282" spans="1:1" x14ac:dyDescent="0.3">
      <c r="A282" s="91"/>
    </row>
    <row r="283" spans="1:1" x14ac:dyDescent="0.3">
      <c r="A283" s="91"/>
    </row>
    <row r="284" spans="1:1" x14ac:dyDescent="0.3">
      <c r="A284" s="91"/>
    </row>
    <row r="285" spans="1:1" x14ac:dyDescent="0.3">
      <c r="A285" s="91"/>
    </row>
    <row r="286" spans="1:1" x14ac:dyDescent="0.3">
      <c r="A286" s="91"/>
    </row>
    <row r="287" spans="1:1" x14ac:dyDescent="0.3">
      <c r="A287" s="91"/>
    </row>
    <row r="288" spans="1:1" x14ac:dyDescent="0.3">
      <c r="A288" s="91"/>
    </row>
    <row r="289" spans="1:1" x14ac:dyDescent="0.3">
      <c r="A289" s="91"/>
    </row>
    <row r="290" spans="1:1" x14ac:dyDescent="0.3">
      <c r="A290" s="91"/>
    </row>
    <row r="291" spans="1:1" x14ac:dyDescent="0.3">
      <c r="A291" s="91"/>
    </row>
    <row r="292" spans="1:1" x14ac:dyDescent="0.3">
      <c r="A292" s="91"/>
    </row>
    <row r="293" spans="1:1" x14ac:dyDescent="0.3">
      <c r="A293" s="91"/>
    </row>
    <row r="294" spans="1:1" x14ac:dyDescent="0.3">
      <c r="A294" s="91"/>
    </row>
    <row r="295" spans="1:1" x14ac:dyDescent="0.3">
      <c r="A295" s="91"/>
    </row>
    <row r="296" spans="1:1" x14ac:dyDescent="0.3">
      <c r="A296" s="91"/>
    </row>
    <row r="297" spans="1:1" x14ac:dyDescent="0.3">
      <c r="A297" s="91"/>
    </row>
    <row r="298" spans="1:1" x14ac:dyDescent="0.3">
      <c r="A298" s="91"/>
    </row>
    <row r="299" spans="1:1" x14ac:dyDescent="0.3">
      <c r="A299" s="91"/>
    </row>
    <row r="300" spans="1:1" x14ac:dyDescent="0.3">
      <c r="A300" s="91"/>
    </row>
    <row r="301" spans="1:1" x14ac:dyDescent="0.3">
      <c r="A301" s="91"/>
    </row>
    <row r="302" spans="1:1" x14ac:dyDescent="0.3">
      <c r="A302" s="91"/>
    </row>
    <row r="303" spans="1:1" x14ac:dyDescent="0.3">
      <c r="A303" s="91"/>
    </row>
    <row r="304" spans="1:1" x14ac:dyDescent="0.3">
      <c r="A304" s="91"/>
    </row>
    <row r="305" spans="1:1" x14ac:dyDescent="0.3">
      <c r="A305" s="91"/>
    </row>
    <row r="306" spans="1:1" x14ac:dyDescent="0.3">
      <c r="A306" s="91"/>
    </row>
    <row r="307" spans="1:1" x14ac:dyDescent="0.3">
      <c r="A307" s="91"/>
    </row>
    <row r="308" spans="1:1" x14ac:dyDescent="0.3">
      <c r="A308" s="91"/>
    </row>
    <row r="309" spans="1:1" x14ac:dyDescent="0.3">
      <c r="A309" s="91"/>
    </row>
    <row r="310" spans="1:1" x14ac:dyDescent="0.3">
      <c r="A310" s="91"/>
    </row>
    <row r="311" spans="1:1" x14ac:dyDescent="0.3">
      <c r="A311" s="91"/>
    </row>
    <row r="312" spans="1:1" x14ac:dyDescent="0.3">
      <c r="A312" s="91"/>
    </row>
    <row r="313" spans="1:1" x14ac:dyDescent="0.3">
      <c r="A313" s="91"/>
    </row>
    <row r="314" spans="1:1" x14ac:dyDescent="0.3">
      <c r="A314" s="91"/>
    </row>
    <row r="315" spans="1:1" x14ac:dyDescent="0.3">
      <c r="A315" s="91"/>
    </row>
    <row r="316" spans="1:1" x14ac:dyDescent="0.3">
      <c r="A316" s="91"/>
    </row>
    <row r="317" spans="1:1" x14ac:dyDescent="0.3">
      <c r="A317" s="91"/>
    </row>
    <row r="318" spans="1:1" x14ac:dyDescent="0.3">
      <c r="A318" s="91"/>
    </row>
    <row r="319" spans="1:1" x14ac:dyDescent="0.3">
      <c r="A319" s="91"/>
    </row>
    <row r="320" spans="1:1" x14ac:dyDescent="0.3">
      <c r="A320" s="91"/>
    </row>
    <row r="321" spans="1:1" x14ac:dyDescent="0.3">
      <c r="A321" s="91"/>
    </row>
    <row r="322" spans="1:1" x14ac:dyDescent="0.3">
      <c r="A322" s="91"/>
    </row>
    <row r="323" spans="1:1" x14ac:dyDescent="0.3">
      <c r="A323" s="91"/>
    </row>
    <row r="324" spans="1:1" x14ac:dyDescent="0.3">
      <c r="A324" s="91"/>
    </row>
    <row r="325" spans="1:1" x14ac:dyDescent="0.3">
      <c r="A325" s="91"/>
    </row>
    <row r="326" spans="1:1" x14ac:dyDescent="0.3">
      <c r="A326" s="91"/>
    </row>
    <row r="327" spans="1:1" x14ac:dyDescent="0.3">
      <c r="A327" s="91"/>
    </row>
    <row r="328" spans="1:1" x14ac:dyDescent="0.3">
      <c r="A328" s="91"/>
    </row>
    <row r="329" spans="1:1" x14ac:dyDescent="0.3">
      <c r="A329" s="91"/>
    </row>
    <row r="330" spans="1:1" x14ac:dyDescent="0.3">
      <c r="A330" s="91"/>
    </row>
    <row r="331" spans="1:1" x14ac:dyDescent="0.3">
      <c r="A331" s="91"/>
    </row>
    <row r="332" spans="1:1" x14ac:dyDescent="0.3">
      <c r="A332" s="91"/>
    </row>
    <row r="333" spans="1:1" x14ac:dyDescent="0.3">
      <c r="A333" s="91"/>
    </row>
    <row r="334" spans="1:1" x14ac:dyDescent="0.3">
      <c r="A334" s="91"/>
    </row>
    <row r="335" spans="1:1" x14ac:dyDescent="0.3">
      <c r="A335" s="91"/>
    </row>
    <row r="336" spans="1:1" x14ac:dyDescent="0.3">
      <c r="A336" s="91"/>
    </row>
    <row r="337" spans="1:1" x14ac:dyDescent="0.3">
      <c r="A337" s="91"/>
    </row>
    <row r="338" spans="1:1" x14ac:dyDescent="0.3">
      <c r="A338" s="91"/>
    </row>
    <row r="339" spans="1:1" x14ac:dyDescent="0.3">
      <c r="A339" s="91"/>
    </row>
    <row r="340" spans="1:1" x14ac:dyDescent="0.3">
      <c r="A340" s="91"/>
    </row>
    <row r="341" spans="1:1" x14ac:dyDescent="0.3">
      <c r="A341" s="91"/>
    </row>
    <row r="342" spans="1:1" x14ac:dyDescent="0.3">
      <c r="A342" s="91"/>
    </row>
    <row r="343" spans="1:1" x14ac:dyDescent="0.3">
      <c r="A343" s="91"/>
    </row>
    <row r="344" spans="1:1" x14ac:dyDescent="0.3">
      <c r="A344" s="91"/>
    </row>
    <row r="345" spans="1:1" x14ac:dyDescent="0.3">
      <c r="A345" s="91"/>
    </row>
    <row r="346" spans="1:1" x14ac:dyDescent="0.3">
      <c r="A346" s="91"/>
    </row>
    <row r="347" spans="1:1" x14ac:dyDescent="0.3">
      <c r="A347" s="91"/>
    </row>
    <row r="348" spans="1:1" x14ac:dyDescent="0.3">
      <c r="A348" s="91"/>
    </row>
    <row r="349" spans="1:1" x14ac:dyDescent="0.3">
      <c r="A349" s="91"/>
    </row>
    <row r="350" spans="1:1" x14ac:dyDescent="0.3">
      <c r="A350" s="91"/>
    </row>
    <row r="351" spans="1:1" x14ac:dyDescent="0.3">
      <c r="A351" s="91"/>
    </row>
    <row r="352" spans="1:1" x14ac:dyDescent="0.3">
      <c r="A352" s="91"/>
    </row>
    <row r="353" spans="1:1" x14ac:dyDescent="0.3">
      <c r="A353" s="91"/>
    </row>
    <row r="354" spans="1:1" x14ac:dyDescent="0.3">
      <c r="A354" s="91"/>
    </row>
    <row r="355" spans="1:1" x14ac:dyDescent="0.3">
      <c r="A355" s="91"/>
    </row>
    <row r="356" spans="1:1" x14ac:dyDescent="0.3">
      <c r="A356" s="91"/>
    </row>
    <row r="357" spans="1:1" x14ac:dyDescent="0.3">
      <c r="A357" s="91"/>
    </row>
    <row r="358" spans="1:1" x14ac:dyDescent="0.3">
      <c r="A358" s="91"/>
    </row>
    <row r="359" spans="1:1" x14ac:dyDescent="0.3">
      <c r="A359" s="91"/>
    </row>
    <row r="360" spans="1:1" x14ac:dyDescent="0.3">
      <c r="A360" s="91"/>
    </row>
    <row r="361" spans="1:1" x14ac:dyDescent="0.3">
      <c r="A361" s="91"/>
    </row>
    <row r="362" spans="1:1" x14ac:dyDescent="0.3">
      <c r="A362" s="91"/>
    </row>
    <row r="363" spans="1:1" x14ac:dyDescent="0.3">
      <c r="A363" s="91"/>
    </row>
    <row r="364" spans="1:1" x14ac:dyDescent="0.3">
      <c r="A364" s="91"/>
    </row>
    <row r="365" spans="1:1" x14ac:dyDescent="0.3">
      <c r="A365" s="91"/>
    </row>
    <row r="366" spans="1:1" x14ac:dyDescent="0.3">
      <c r="A366" s="91"/>
    </row>
    <row r="367" spans="1:1" x14ac:dyDescent="0.3">
      <c r="A367" s="91"/>
    </row>
    <row r="368" spans="1:1" x14ac:dyDescent="0.3">
      <c r="A368" s="91"/>
    </row>
    <row r="369" spans="1:1" x14ac:dyDescent="0.3">
      <c r="A369" s="91"/>
    </row>
    <row r="370" spans="1:1" x14ac:dyDescent="0.3">
      <c r="A370" s="91"/>
    </row>
    <row r="371" spans="1:1" x14ac:dyDescent="0.3">
      <c r="A371" s="91"/>
    </row>
    <row r="372" spans="1:1" x14ac:dyDescent="0.3">
      <c r="A372" s="91"/>
    </row>
    <row r="373" spans="1:1" x14ac:dyDescent="0.3">
      <c r="A373" s="91"/>
    </row>
    <row r="374" spans="1:1" x14ac:dyDescent="0.3">
      <c r="A374" s="91"/>
    </row>
    <row r="375" spans="1:1" x14ac:dyDescent="0.3">
      <c r="A375" s="91"/>
    </row>
    <row r="376" spans="1:1" x14ac:dyDescent="0.3">
      <c r="A376" s="91"/>
    </row>
    <row r="377" spans="1:1" x14ac:dyDescent="0.3">
      <c r="A377" s="91"/>
    </row>
    <row r="378" spans="1:1" x14ac:dyDescent="0.3">
      <c r="A378" s="91"/>
    </row>
    <row r="379" spans="1:1" x14ac:dyDescent="0.3">
      <c r="A379" s="91"/>
    </row>
    <row r="380" spans="1:1" x14ac:dyDescent="0.3">
      <c r="A380" s="91"/>
    </row>
    <row r="381" spans="1:1" x14ac:dyDescent="0.3">
      <c r="A381" s="91"/>
    </row>
    <row r="382" spans="1:1" x14ac:dyDescent="0.3">
      <c r="A382" s="91"/>
    </row>
    <row r="383" spans="1:1" x14ac:dyDescent="0.3">
      <c r="A383" s="91"/>
    </row>
    <row r="384" spans="1:1" x14ac:dyDescent="0.3">
      <c r="A384" s="91"/>
    </row>
    <row r="385" spans="1:1" x14ac:dyDescent="0.3">
      <c r="A385" s="91"/>
    </row>
    <row r="386" spans="1:1" x14ac:dyDescent="0.3">
      <c r="A386" s="91"/>
    </row>
    <row r="387" spans="1:1" x14ac:dyDescent="0.3">
      <c r="A387" s="91"/>
    </row>
    <row r="388" spans="1:1" x14ac:dyDescent="0.3">
      <c r="A388" s="91"/>
    </row>
    <row r="389" spans="1:1" x14ac:dyDescent="0.3">
      <c r="A389" s="91"/>
    </row>
    <row r="390" spans="1:1" x14ac:dyDescent="0.3">
      <c r="A390" s="91"/>
    </row>
    <row r="391" spans="1:1" x14ac:dyDescent="0.3">
      <c r="A391" s="91"/>
    </row>
    <row r="392" spans="1:1" x14ac:dyDescent="0.3">
      <c r="A392" s="91"/>
    </row>
    <row r="393" spans="1:1" x14ac:dyDescent="0.3">
      <c r="A393" s="91"/>
    </row>
    <row r="394" spans="1:1" x14ac:dyDescent="0.3">
      <c r="A394" s="91"/>
    </row>
    <row r="395" spans="1:1" x14ac:dyDescent="0.3">
      <c r="A395" s="91"/>
    </row>
    <row r="396" spans="1:1" x14ac:dyDescent="0.3">
      <c r="A396" s="91"/>
    </row>
    <row r="397" spans="1:1" x14ac:dyDescent="0.3">
      <c r="A397" s="91"/>
    </row>
    <row r="398" spans="1:1" x14ac:dyDescent="0.3">
      <c r="A398" s="91"/>
    </row>
    <row r="399" spans="1:1" x14ac:dyDescent="0.3">
      <c r="A399" s="91"/>
    </row>
    <row r="400" spans="1:1" x14ac:dyDescent="0.3">
      <c r="A400" s="91"/>
    </row>
    <row r="401" spans="1:1" x14ac:dyDescent="0.3">
      <c r="A401" s="91"/>
    </row>
    <row r="402" spans="1:1" x14ac:dyDescent="0.3">
      <c r="A402" s="91"/>
    </row>
    <row r="403" spans="1:1" x14ac:dyDescent="0.3">
      <c r="A403" s="91"/>
    </row>
    <row r="404" spans="1:1" x14ac:dyDescent="0.3">
      <c r="A404" s="91"/>
    </row>
    <row r="405" spans="1:1" x14ac:dyDescent="0.3">
      <c r="A405" s="91"/>
    </row>
    <row r="406" spans="1:1" x14ac:dyDescent="0.3">
      <c r="A406" s="91"/>
    </row>
    <row r="407" spans="1:1" x14ac:dyDescent="0.3">
      <c r="A407" s="91"/>
    </row>
    <row r="408" spans="1:1" x14ac:dyDescent="0.3">
      <c r="A408" s="91"/>
    </row>
    <row r="409" spans="1:1" x14ac:dyDescent="0.3">
      <c r="A409" s="91"/>
    </row>
    <row r="410" spans="1:1" x14ac:dyDescent="0.3">
      <c r="A410" s="91"/>
    </row>
    <row r="411" spans="1:1" x14ac:dyDescent="0.3">
      <c r="A411" s="91"/>
    </row>
    <row r="412" spans="1:1" x14ac:dyDescent="0.3">
      <c r="A412" s="91"/>
    </row>
    <row r="413" spans="1:1" x14ac:dyDescent="0.3">
      <c r="A413" s="91"/>
    </row>
    <row r="414" spans="1:1" x14ac:dyDescent="0.3">
      <c r="A414" s="91"/>
    </row>
    <row r="415" spans="1:1" x14ac:dyDescent="0.3">
      <c r="A415" s="91"/>
    </row>
    <row r="416" spans="1:1" x14ac:dyDescent="0.3">
      <c r="A416" s="91"/>
    </row>
    <row r="417" spans="1:1" x14ac:dyDescent="0.3">
      <c r="A417" s="91"/>
    </row>
    <row r="418" spans="1:1" x14ac:dyDescent="0.3">
      <c r="A418" s="91"/>
    </row>
    <row r="419" spans="1:1" x14ac:dyDescent="0.3">
      <c r="A419" s="91"/>
    </row>
    <row r="420" spans="1:1" x14ac:dyDescent="0.3">
      <c r="A420" s="91"/>
    </row>
    <row r="421" spans="1:1" x14ac:dyDescent="0.3">
      <c r="A421" s="91"/>
    </row>
    <row r="422" spans="1:1" x14ac:dyDescent="0.3">
      <c r="A422" s="91"/>
    </row>
    <row r="423" spans="1:1" x14ac:dyDescent="0.3">
      <c r="A423" s="91"/>
    </row>
    <row r="424" spans="1:1" x14ac:dyDescent="0.3">
      <c r="A424" s="91"/>
    </row>
    <row r="425" spans="1:1" x14ac:dyDescent="0.3">
      <c r="A425" s="91"/>
    </row>
    <row r="426" spans="1:1" x14ac:dyDescent="0.3">
      <c r="A426" s="91"/>
    </row>
    <row r="427" spans="1:1" x14ac:dyDescent="0.3">
      <c r="A427" s="91"/>
    </row>
    <row r="428" spans="1:1" x14ac:dyDescent="0.3">
      <c r="A428" s="91"/>
    </row>
    <row r="429" spans="1:1" x14ac:dyDescent="0.3">
      <c r="A429" s="91"/>
    </row>
    <row r="430" spans="1:1" x14ac:dyDescent="0.3">
      <c r="A430" s="91"/>
    </row>
    <row r="431" spans="1:1" x14ac:dyDescent="0.3">
      <c r="A431" s="91"/>
    </row>
    <row r="432" spans="1:1" x14ac:dyDescent="0.3">
      <c r="A432" s="91"/>
    </row>
    <row r="433" spans="1:1" x14ac:dyDescent="0.3">
      <c r="A433" s="91"/>
    </row>
    <row r="434" spans="1:1" x14ac:dyDescent="0.3">
      <c r="A434" s="91"/>
    </row>
    <row r="435" spans="1:1" x14ac:dyDescent="0.3">
      <c r="A435" s="91"/>
    </row>
    <row r="436" spans="1:1" x14ac:dyDescent="0.3">
      <c r="A436" s="91"/>
    </row>
    <row r="437" spans="1:1" x14ac:dyDescent="0.3">
      <c r="A437" s="91"/>
    </row>
    <row r="438" spans="1:1" x14ac:dyDescent="0.3">
      <c r="A438" s="91"/>
    </row>
    <row r="439" spans="1:1" x14ac:dyDescent="0.3">
      <c r="A439" s="91"/>
    </row>
    <row r="440" spans="1:1" x14ac:dyDescent="0.3">
      <c r="A440" s="91"/>
    </row>
    <row r="441" spans="1:1" x14ac:dyDescent="0.3">
      <c r="A441" s="91"/>
    </row>
    <row r="442" spans="1:1" x14ac:dyDescent="0.3">
      <c r="A442" s="91"/>
    </row>
    <row r="443" spans="1:1" x14ac:dyDescent="0.3">
      <c r="A443" s="91"/>
    </row>
    <row r="444" spans="1:1" x14ac:dyDescent="0.3">
      <c r="A444" s="91"/>
    </row>
    <row r="445" spans="1:1" x14ac:dyDescent="0.3">
      <c r="A445" s="91"/>
    </row>
    <row r="446" spans="1:1" x14ac:dyDescent="0.3">
      <c r="A446" s="91"/>
    </row>
    <row r="447" spans="1:1" x14ac:dyDescent="0.3">
      <c r="A447" s="91"/>
    </row>
    <row r="448" spans="1:1" x14ac:dyDescent="0.3">
      <c r="A448" s="91"/>
    </row>
    <row r="449" spans="1:1" x14ac:dyDescent="0.3">
      <c r="A449" s="91"/>
    </row>
    <row r="450" spans="1:1" x14ac:dyDescent="0.3">
      <c r="A450" s="91"/>
    </row>
    <row r="451" spans="1:1" x14ac:dyDescent="0.3">
      <c r="A451" s="91"/>
    </row>
    <row r="452" spans="1:1" x14ac:dyDescent="0.3">
      <c r="A452" s="91"/>
    </row>
    <row r="453" spans="1:1" x14ac:dyDescent="0.3">
      <c r="A453" s="91"/>
    </row>
    <row r="454" spans="1:1" x14ac:dyDescent="0.3">
      <c r="A454" s="91"/>
    </row>
    <row r="455" spans="1:1" x14ac:dyDescent="0.3">
      <c r="A455" s="91"/>
    </row>
    <row r="456" spans="1:1" x14ac:dyDescent="0.3">
      <c r="A456" s="91"/>
    </row>
    <row r="457" spans="1:1" x14ac:dyDescent="0.3">
      <c r="A457" s="91"/>
    </row>
    <row r="458" spans="1:1" x14ac:dyDescent="0.3">
      <c r="A458" s="91"/>
    </row>
    <row r="459" spans="1:1" x14ac:dyDescent="0.3">
      <c r="A459" s="91"/>
    </row>
    <row r="460" spans="1:1" x14ac:dyDescent="0.3">
      <c r="A460" s="91"/>
    </row>
    <row r="461" spans="1:1" x14ac:dyDescent="0.3">
      <c r="A461" s="91"/>
    </row>
    <row r="462" spans="1:1" x14ac:dyDescent="0.3">
      <c r="A462" s="91"/>
    </row>
    <row r="463" spans="1:1" x14ac:dyDescent="0.3">
      <c r="A463" s="91"/>
    </row>
    <row r="464" spans="1:1" x14ac:dyDescent="0.3">
      <c r="A464" s="91"/>
    </row>
    <row r="465" spans="1:1" x14ac:dyDescent="0.3">
      <c r="A465" s="91"/>
    </row>
    <row r="466" spans="1:1" x14ac:dyDescent="0.3">
      <c r="A466" s="91"/>
    </row>
    <row r="467" spans="1:1" x14ac:dyDescent="0.3">
      <c r="A467" s="91"/>
    </row>
    <row r="468" spans="1:1" x14ac:dyDescent="0.3">
      <c r="A468" s="91"/>
    </row>
    <row r="469" spans="1:1" x14ac:dyDescent="0.3">
      <c r="A469" s="91"/>
    </row>
    <row r="470" spans="1:1" x14ac:dyDescent="0.3">
      <c r="A470" s="91"/>
    </row>
    <row r="471" spans="1:1" x14ac:dyDescent="0.3">
      <c r="A471" s="91"/>
    </row>
    <row r="472" spans="1:1" x14ac:dyDescent="0.3">
      <c r="A472" s="91"/>
    </row>
    <row r="473" spans="1:1" x14ac:dyDescent="0.3">
      <c r="A473" s="91"/>
    </row>
    <row r="474" spans="1:1" x14ac:dyDescent="0.3">
      <c r="A474" s="91"/>
    </row>
    <row r="475" spans="1:1" x14ac:dyDescent="0.3">
      <c r="A475" s="91"/>
    </row>
    <row r="476" spans="1:1" x14ac:dyDescent="0.3">
      <c r="A476" s="91"/>
    </row>
    <row r="477" spans="1:1" x14ac:dyDescent="0.3">
      <c r="A477" s="91"/>
    </row>
    <row r="478" spans="1:1" x14ac:dyDescent="0.3">
      <c r="A478" s="91"/>
    </row>
    <row r="479" spans="1:1" x14ac:dyDescent="0.3">
      <c r="A479" s="91"/>
    </row>
    <row r="480" spans="1:1" x14ac:dyDescent="0.3">
      <c r="A480" s="91"/>
    </row>
    <row r="481" spans="1:1" x14ac:dyDescent="0.3">
      <c r="A481" s="91"/>
    </row>
    <row r="482" spans="1:1" x14ac:dyDescent="0.3">
      <c r="A482" s="91"/>
    </row>
    <row r="483" spans="1:1" x14ac:dyDescent="0.3">
      <c r="A483" s="91"/>
    </row>
    <row r="484" spans="1:1" x14ac:dyDescent="0.3">
      <c r="A484" s="91"/>
    </row>
    <row r="485" spans="1:1" x14ac:dyDescent="0.3">
      <c r="A485" s="91"/>
    </row>
    <row r="486" spans="1:1" x14ac:dyDescent="0.3">
      <c r="A486" s="91"/>
    </row>
    <row r="487" spans="1:1" x14ac:dyDescent="0.3">
      <c r="A487" s="91"/>
    </row>
    <row r="488" spans="1:1" x14ac:dyDescent="0.3">
      <c r="A488" s="91"/>
    </row>
    <row r="489" spans="1:1" x14ac:dyDescent="0.3">
      <c r="A489" s="91"/>
    </row>
    <row r="490" spans="1:1" x14ac:dyDescent="0.3">
      <c r="A490" s="91"/>
    </row>
    <row r="491" spans="1:1" x14ac:dyDescent="0.3">
      <c r="A491" s="91"/>
    </row>
    <row r="492" spans="1:1" x14ac:dyDescent="0.3">
      <c r="A492" s="91"/>
    </row>
    <row r="493" spans="1:1" x14ac:dyDescent="0.3">
      <c r="A493" s="91"/>
    </row>
    <row r="494" spans="1:1" x14ac:dyDescent="0.3">
      <c r="A494" s="91"/>
    </row>
    <row r="495" spans="1:1" x14ac:dyDescent="0.3">
      <c r="A495" s="91"/>
    </row>
    <row r="496" spans="1:1" x14ac:dyDescent="0.3">
      <c r="A496" s="91"/>
    </row>
    <row r="497" spans="1:1" x14ac:dyDescent="0.3">
      <c r="A497" s="91"/>
    </row>
    <row r="498" spans="1:1" x14ac:dyDescent="0.3">
      <c r="A498" s="91"/>
    </row>
    <row r="499" spans="1:1" x14ac:dyDescent="0.3">
      <c r="A499" s="91"/>
    </row>
    <row r="500" spans="1:1" x14ac:dyDescent="0.3">
      <c r="A500" s="91"/>
    </row>
    <row r="501" spans="1:1" x14ac:dyDescent="0.3">
      <c r="A501" s="91"/>
    </row>
    <row r="502" spans="1:1" x14ac:dyDescent="0.3">
      <c r="A502" s="91"/>
    </row>
    <row r="503" spans="1:1" x14ac:dyDescent="0.3">
      <c r="A503" s="91"/>
    </row>
    <row r="504" spans="1:1" x14ac:dyDescent="0.3">
      <c r="A504" s="91"/>
    </row>
    <row r="505" spans="1:1" x14ac:dyDescent="0.3">
      <c r="A505" s="91"/>
    </row>
    <row r="506" spans="1:1" x14ac:dyDescent="0.3">
      <c r="A506" s="91"/>
    </row>
    <row r="507" spans="1:1" x14ac:dyDescent="0.3">
      <c r="A507" s="91"/>
    </row>
    <row r="508" spans="1:1" x14ac:dyDescent="0.3">
      <c r="A508" s="91"/>
    </row>
    <row r="509" spans="1:1" x14ac:dyDescent="0.3">
      <c r="A509" s="91"/>
    </row>
    <row r="510" spans="1:1" x14ac:dyDescent="0.3">
      <c r="A510" s="91"/>
    </row>
    <row r="511" spans="1:1" x14ac:dyDescent="0.3">
      <c r="A511" s="91"/>
    </row>
    <row r="512" spans="1:1" x14ac:dyDescent="0.3">
      <c r="A512" s="91"/>
    </row>
    <row r="513" spans="1:1" x14ac:dyDescent="0.3">
      <c r="A513" s="91"/>
    </row>
    <row r="514" spans="1:1" x14ac:dyDescent="0.3">
      <c r="A514" s="91"/>
    </row>
    <row r="515" spans="1:1" x14ac:dyDescent="0.3">
      <c r="A515" s="91"/>
    </row>
    <row r="516" spans="1:1" x14ac:dyDescent="0.3">
      <c r="A516" s="91"/>
    </row>
    <row r="517" spans="1:1" x14ac:dyDescent="0.3">
      <c r="A517" s="91"/>
    </row>
    <row r="518" spans="1:1" x14ac:dyDescent="0.3">
      <c r="A518" s="91"/>
    </row>
    <row r="519" spans="1:1" x14ac:dyDescent="0.3">
      <c r="A519" s="91"/>
    </row>
    <row r="520" spans="1:1" x14ac:dyDescent="0.3">
      <c r="A520" s="91"/>
    </row>
    <row r="521" spans="1:1" x14ac:dyDescent="0.3">
      <c r="A521" s="91"/>
    </row>
    <row r="522" spans="1:1" x14ac:dyDescent="0.3">
      <c r="A522" s="91"/>
    </row>
    <row r="523" spans="1:1" x14ac:dyDescent="0.3">
      <c r="A523" s="91"/>
    </row>
    <row r="524" spans="1:1" x14ac:dyDescent="0.3">
      <c r="A524" s="91"/>
    </row>
    <row r="525" spans="1:1" x14ac:dyDescent="0.3">
      <c r="A525" s="91"/>
    </row>
    <row r="526" spans="1:1" x14ac:dyDescent="0.3">
      <c r="A526" s="91"/>
    </row>
    <row r="527" spans="1:1" x14ac:dyDescent="0.3">
      <c r="A527" s="91"/>
    </row>
    <row r="528" spans="1:1" x14ac:dyDescent="0.3">
      <c r="A528" s="91"/>
    </row>
    <row r="529" spans="1:1" x14ac:dyDescent="0.3">
      <c r="A529" s="91"/>
    </row>
    <row r="530" spans="1:1" x14ac:dyDescent="0.3">
      <c r="A530" s="91"/>
    </row>
    <row r="531" spans="1:1" x14ac:dyDescent="0.3">
      <c r="A531" s="91"/>
    </row>
    <row r="532" spans="1:1" x14ac:dyDescent="0.3">
      <c r="A532" s="91"/>
    </row>
    <row r="533" spans="1:1" x14ac:dyDescent="0.3">
      <c r="A533" s="91"/>
    </row>
    <row r="534" spans="1:1" x14ac:dyDescent="0.3">
      <c r="A534" s="91"/>
    </row>
    <row r="535" spans="1:1" x14ac:dyDescent="0.3">
      <c r="A535" s="91"/>
    </row>
    <row r="536" spans="1:1" x14ac:dyDescent="0.3">
      <c r="A536" s="91"/>
    </row>
    <row r="537" spans="1:1" x14ac:dyDescent="0.3">
      <c r="A537" s="91"/>
    </row>
    <row r="538" spans="1:1" x14ac:dyDescent="0.3">
      <c r="A538" s="91"/>
    </row>
    <row r="539" spans="1:1" x14ac:dyDescent="0.3">
      <c r="A539" s="91"/>
    </row>
    <row r="540" spans="1:1" x14ac:dyDescent="0.3">
      <c r="A540" s="91"/>
    </row>
    <row r="541" spans="1:1" x14ac:dyDescent="0.3">
      <c r="A541" s="91"/>
    </row>
    <row r="542" spans="1:1" x14ac:dyDescent="0.3">
      <c r="A542" s="91"/>
    </row>
    <row r="543" spans="1:1" x14ac:dyDescent="0.3">
      <c r="A543" s="91"/>
    </row>
    <row r="544" spans="1:1" x14ac:dyDescent="0.3">
      <c r="A544" s="91"/>
    </row>
    <row r="545" spans="1:1" x14ac:dyDescent="0.3">
      <c r="A545" s="91"/>
    </row>
    <row r="546" spans="1:1" x14ac:dyDescent="0.3">
      <c r="A546" s="91"/>
    </row>
    <row r="547" spans="1:1" x14ac:dyDescent="0.3">
      <c r="A547" s="91"/>
    </row>
    <row r="548" spans="1:1" x14ac:dyDescent="0.3">
      <c r="A548" s="91"/>
    </row>
    <row r="549" spans="1:1" x14ac:dyDescent="0.3">
      <c r="A549" s="91"/>
    </row>
    <row r="550" spans="1:1" x14ac:dyDescent="0.3">
      <c r="A550" s="91"/>
    </row>
    <row r="551" spans="1:1" x14ac:dyDescent="0.3">
      <c r="A551" s="91"/>
    </row>
    <row r="552" spans="1:1" x14ac:dyDescent="0.3">
      <c r="A552" s="91"/>
    </row>
    <row r="553" spans="1:1" x14ac:dyDescent="0.3">
      <c r="A553" s="91"/>
    </row>
    <row r="554" spans="1:1" x14ac:dyDescent="0.3">
      <c r="A554" s="91"/>
    </row>
    <row r="555" spans="1:1" x14ac:dyDescent="0.3">
      <c r="A555" s="91"/>
    </row>
    <row r="556" spans="1:1" x14ac:dyDescent="0.3">
      <c r="A556" s="91"/>
    </row>
    <row r="557" spans="1:1" x14ac:dyDescent="0.3">
      <c r="A557" s="91"/>
    </row>
    <row r="558" spans="1:1" x14ac:dyDescent="0.3">
      <c r="A558" s="91"/>
    </row>
    <row r="559" spans="1:1" x14ac:dyDescent="0.3">
      <c r="A559" s="91"/>
    </row>
    <row r="560" spans="1:1" x14ac:dyDescent="0.3">
      <c r="A560" s="91"/>
    </row>
    <row r="561" spans="1:1" x14ac:dyDescent="0.3">
      <c r="A561" s="91"/>
    </row>
    <row r="562" spans="1:1" x14ac:dyDescent="0.3">
      <c r="A562" s="91"/>
    </row>
    <row r="563" spans="1:1" x14ac:dyDescent="0.3">
      <c r="A563" s="91"/>
    </row>
    <row r="564" spans="1:1" x14ac:dyDescent="0.3">
      <c r="A564" s="91"/>
    </row>
    <row r="565" spans="1:1" x14ac:dyDescent="0.3">
      <c r="A565" s="91"/>
    </row>
    <row r="566" spans="1:1" x14ac:dyDescent="0.3">
      <c r="A566" s="91"/>
    </row>
    <row r="567" spans="1:1" x14ac:dyDescent="0.3">
      <c r="A567" s="91"/>
    </row>
    <row r="568" spans="1:1" x14ac:dyDescent="0.3">
      <c r="A568" s="91"/>
    </row>
    <row r="569" spans="1:1" x14ac:dyDescent="0.3">
      <c r="A569" s="91"/>
    </row>
    <row r="570" spans="1:1" x14ac:dyDescent="0.3">
      <c r="A570" s="91"/>
    </row>
    <row r="571" spans="1:1" x14ac:dyDescent="0.3">
      <c r="A571" s="91"/>
    </row>
    <row r="572" spans="1:1" x14ac:dyDescent="0.3">
      <c r="A572" s="91"/>
    </row>
    <row r="573" spans="1:1" x14ac:dyDescent="0.3">
      <c r="A573" s="91"/>
    </row>
    <row r="574" spans="1:1" x14ac:dyDescent="0.3">
      <c r="A574" s="91"/>
    </row>
    <row r="575" spans="1:1" x14ac:dyDescent="0.3">
      <c r="A575" s="91"/>
    </row>
    <row r="576" spans="1:1" x14ac:dyDescent="0.3">
      <c r="A576" s="91"/>
    </row>
    <row r="577" spans="1:1" x14ac:dyDescent="0.3">
      <c r="A577" s="91"/>
    </row>
    <row r="578" spans="1:1" x14ac:dyDescent="0.3">
      <c r="A578" s="91"/>
    </row>
    <row r="579" spans="1:1" x14ac:dyDescent="0.3">
      <c r="A579" s="91"/>
    </row>
    <row r="580" spans="1:1" x14ac:dyDescent="0.3">
      <c r="A580" s="91"/>
    </row>
    <row r="581" spans="1:1" x14ac:dyDescent="0.3">
      <c r="A581" s="91"/>
    </row>
    <row r="582" spans="1:1" x14ac:dyDescent="0.3">
      <c r="A582" s="91"/>
    </row>
    <row r="583" spans="1:1" x14ac:dyDescent="0.3">
      <c r="A583" s="91"/>
    </row>
    <row r="584" spans="1:1" x14ac:dyDescent="0.3">
      <c r="A584" s="91"/>
    </row>
    <row r="585" spans="1:1" x14ac:dyDescent="0.3">
      <c r="A585" s="91"/>
    </row>
    <row r="586" spans="1:1" x14ac:dyDescent="0.3">
      <c r="A586" s="91"/>
    </row>
    <row r="587" spans="1:1" x14ac:dyDescent="0.3">
      <c r="A587" s="91"/>
    </row>
    <row r="588" spans="1:1" x14ac:dyDescent="0.3">
      <c r="A588" s="91"/>
    </row>
    <row r="589" spans="1:1" x14ac:dyDescent="0.3">
      <c r="A589" s="91"/>
    </row>
    <row r="590" spans="1:1" x14ac:dyDescent="0.3">
      <c r="A590" s="91"/>
    </row>
    <row r="591" spans="1:1" x14ac:dyDescent="0.3">
      <c r="A591" s="91"/>
    </row>
    <row r="592" spans="1:1" x14ac:dyDescent="0.3">
      <c r="A592" s="91"/>
    </row>
    <row r="593" spans="1:1" x14ac:dyDescent="0.3">
      <c r="A593" s="91"/>
    </row>
    <row r="594" spans="1:1" x14ac:dyDescent="0.3">
      <c r="A594" s="91"/>
    </row>
    <row r="595" spans="1:1" x14ac:dyDescent="0.3">
      <c r="A595" s="91"/>
    </row>
    <row r="596" spans="1:1" x14ac:dyDescent="0.3">
      <c r="A596" s="91"/>
    </row>
    <row r="597" spans="1:1" x14ac:dyDescent="0.3">
      <c r="A597" s="91"/>
    </row>
    <row r="598" spans="1:1" x14ac:dyDescent="0.3">
      <c r="A598" s="91"/>
    </row>
    <row r="599" spans="1:1" x14ac:dyDescent="0.3">
      <c r="A599" s="91"/>
    </row>
    <row r="600" spans="1:1" x14ac:dyDescent="0.3">
      <c r="A600" s="91"/>
    </row>
    <row r="601" spans="1:1" x14ac:dyDescent="0.3">
      <c r="A601" s="91"/>
    </row>
    <row r="602" spans="1:1" x14ac:dyDescent="0.3">
      <c r="A602" s="91"/>
    </row>
    <row r="603" spans="1:1" x14ac:dyDescent="0.3">
      <c r="A603" s="91"/>
    </row>
    <row r="604" spans="1:1" x14ac:dyDescent="0.3">
      <c r="A604" s="91"/>
    </row>
    <row r="605" spans="1:1" x14ac:dyDescent="0.3">
      <c r="A605" s="91"/>
    </row>
    <row r="606" spans="1:1" x14ac:dyDescent="0.3">
      <c r="A606" s="91"/>
    </row>
    <row r="607" spans="1:1" x14ac:dyDescent="0.3">
      <c r="A607" s="91"/>
    </row>
    <row r="608" spans="1:1" x14ac:dyDescent="0.3">
      <c r="A608" s="91"/>
    </row>
    <row r="609" spans="1:1" x14ac:dyDescent="0.3">
      <c r="A609" s="91"/>
    </row>
    <row r="610" spans="1:1" x14ac:dyDescent="0.3">
      <c r="A610" s="91"/>
    </row>
    <row r="611" spans="1:1" x14ac:dyDescent="0.3">
      <c r="A611" s="91"/>
    </row>
    <row r="612" spans="1:1" x14ac:dyDescent="0.3">
      <c r="A612" s="91"/>
    </row>
    <row r="613" spans="1:1" x14ac:dyDescent="0.3">
      <c r="A613" s="91"/>
    </row>
    <row r="614" spans="1:1" x14ac:dyDescent="0.3">
      <c r="A614" s="91"/>
    </row>
    <row r="615" spans="1:1" x14ac:dyDescent="0.3">
      <c r="A615" s="91"/>
    </row>
    <row r="616" spans="1:1" x14ac:dyDescent="0.3">
      <c r="A616" s="91"/>
    </row>
    <row r="617" spans="1:1" x14ac:dyDescent="0.3">
      <c r="A617" s="91"/>
    </row>
    <row r="618" spans="1:1" x14ac:dyDescent="0.3">
      <c r="A618" s="91"/>
    </row>
    <row r="619" spans="1:1" x14ac:dyDescent="0.3">
      <c r="A619" s="91"/>
    </row>
    <row r="620" spans="1:1" x14ac:dyDescent="0.3">
      <c r="A620" s="91"/>
    </row>
    <row r="621" spans="1:1" x14ac:dyDescent="0.3">
      <c r="A621" s="91"/>
    </row>
    <row r="622" spans="1:1" x14ac:dyDescent="0.3">
      <c r="A622" s="91"/>
    </row>
    <row r="623" spans="1:1" x14ac:dyDescent="0.3">
      <c r="A623" s="91"/>
    </row>
    <row r="624" spans="1:1" x14ac:dyDescent="0.3">
      <c r="A624" s="91"/>
    </row>
    <row r="625" spans="1:1" x14ac:dyDescent="0.3">
      <c r="A625" s="91"/>
    </row>
    <row r="626" spans="1:1" x14ac:dyDescent="0.3">
      <c r="A626" s="91"/>
    </row>
    <row r="627" spans="1:1" x14ac:dyDescent="0.3">
      <c r="A627" s="91"/>
    </row>
    <row r="628" spans="1:1" x14ac:dyDescent="0.3">
      <c r="A628" s="91"/>
    </row>
    <row r="629" spans="1:1" x14ac:dyDescent="0.3">
      <c r="A629" s="91"/>
    </row>
    <row r="630" spans="1:1" x14ac:dyDescent="0.3">
      <c r="A630" s="91"/>
    </row>
    <row r="631" spans="1:1" x14ac:dyDescent="0.3">
      <c r="A631" s="91"/>
    </row>
    <row r="632" spans="1:1" x14ac:dyDescent="0.3">
      <c r="A632" s="91"/>
    </row>
    <row r="633" spans="1:1" x14ac:dyDescent="0.3">
      <c r="A633" s="91"/>
    </row>
    <row r="634" spans="1:1" x14ac:dyDescent="0.3">
      <c r="A634" s="91"/>
    </row>
    <row r="635" spans="1:1" x14ac:dyDescent="0.3">
      <c r="A635" s="91"/>
    </row>
    <row r="636" spans="1:1" x14ac:dyDescent="0.3">
      <c r="A636" s="91"/>
    </row>
    <row r="637" spans="1:1" x14ac:dyDescent="0.3">
      <c r="A637" s="91"/>
    </row>
    <row r="638" spans="1:1" x14ac:dyDescent="0.3">
      <c r="A638" s="91"/>
    </row>
    <row r="639" spans="1:1" x14ac:dyDescent="0.3">
      <c r="A639" s="91"/>
    </row>
    <row r="640" spans="1:1" x14ac:dyDescent="0.3">
      <c r="A640" s="91"/>
    </row>
    <row r="641" spans="1:1" x14ac:dyDescent="0.3">
      <c r="A641" s="91"/>
    </row>
    <row r="642" spans="1:1" x14ac:dyDescent="0.3">
      <c r="A642" s="91"/>
    </row>
    <row r="643" spans="1:1" x14ac:dyDescent="0.3">
      <c r="A643" s="91"/>
    </row>
    <row r="644" spans="1:1" x14ac:dyDescent="0.3">
      <c r="A644" s="91"/>
    </row>
    <row r="645" spans="1:1" x14ac:dyDescent="0.3">
      <c r="A645" s="91"/>
    </row>
    <row r="646" spans="1:1" x14ac:dyDescent="0.3">
      <c r="A646" s="91"/>
    </row>
    <row r="647" spans="1:1" x14ac:dyDescent="0.3">
      <c r="A647" s="91"/>
    </row>
    <row r="648" spans="1:1" x14ac:dyDescent="0.3">
      <c r="A648" s="91"/>
    </row>
    <row r="649" spans="1:1" x14ac:dyDescent="0.3">
      <c r="A649" s="91"/>
    </row>
    <row r="650" spans="1:1" x14ac:dyDescent="0.3">
      <c r="A650" s="91"/>
    </row>
    <row r="651" spans="1:1" x14ac:dyDescent="0.3">
      <c r="A651" s="91"/>
    </row>
    <row r="652" spans="1:1" x14ac:dyDescent="0.3">
      <c r="A652" s="91"/>
    </row>
    <row r="653" spans="1:1" x14ac:dyDescent="0.3">
      <c r="A653" s="91"/>
    </row>
    <row r="654" spans="1:1" x14ac:dyDescent="0.3">
      <c r="A654" s="91"/>
    </row>
    <row r="655" spans="1:1" x14ac:dyDescent="0.3">
      <c r="A655" s="91"/>
    </row>
    <row r="656" spans="1:1" x14ac:dyDescent="0.3">
      <c r="A656" s="91"/>
    </row>
    <row r="657" spans="1:1" x14ac:dyDescent="0.3">
      <c r="A657" s="91"/>
    </row>
    <row r="658" spans="1:1" x14ac:dyDescent="0.3">
      <c r="A658" s="91"/>
    </row>
    <row r="659" spans="1:1" x14ac:dyDescent="0.3">
      <c r="A659" s="91"/>
    </row>
    <row r="660" spans="1:1" x14ac:dyDescent="0.3">
      <c r="A660" s="91"/>
    </row>
    <row r="661" spans="1:1" x14ac:dyDescent="0.3">
      <c r="A661" s="91"/>
    </row>
    <row r="662" spans="1:1" x14ac:dyDescent="0.3">
      <c r="A662" s="91"/>
    </row>
    <row r="663" spans="1:1" x14ac:dyDescent="0.3">
      <c r="A663" s="91"/>
    </row>
    <row r="664" spans="1:1" x14ac:dyDescent="0.3">
      <c r="A664" s="91"/>
    </row>
    <row r="665" spans="1:1" x14ac:dyDescent="0.3">
      <c r="A665" s="91"/>
    </row>
    <row r="666" spans="1:1" x14ac:dyDescent="0.3">
      <c r="A666" s="91"/>
    </row>
    <row r="667" spans="1:1" x14ac:dyDescent="0.3">
      <c r="A667" s="91"/>
    </row>
    <row r="668" spans="1:1" x14ac:dyDescent="0.3">
      <c r="A668" s="91"/>
    </row>
    <row r="669" spans="1:1" x14ac:dyDescent="0.3">
      <c r="A669" s="91"/>
    </row>
    <row r="670" spans="1:1" x14ac:dyDescent="0.3">
      <c r="A670" s="91"/>
    </row>
    <row r="671" spans="1:1" x14ac:dyDescent="0.3">
      <c r="A671" s="91"/>
    </row>
    <row r="672" spans="1:1" x14ac:dyDescent="0.3">
      <c r="A672" s="91"/>
    </row>
    <row r="673" spans="1:1" x14ac:dyDescent="0.3">
      <c r="A673" s="91"/>
    </row>
    <row r="674" spans="1:1" x14ac:dyDescent="0.3">
      <c r="A674" s="91"/>
    </row>
    <row r="675" spans="1:1" x14ac:dyDescent="0.3">
      <c r="A675" s="91"/>
    </row>
    <row r="676" spans="1:1" x14ac:dyDescent="0.3">
      <c r="A676" s="91"/>
    </row>
    <row r="677" spans="1:1" x14ac:dyDescent="0.3">
      <c r="A677" s="91"/>
    </row>
    <row r="678" spans="1:1" x14ac:dyDescent="0.3">
      <c r="A678" s="91"/>
    </row>
    <row r="679" spans="1:1" x14ac:dyDescent="0.3">
      <c r="A679" s="91"/>
    </row>
    <row r="680" spans="1:1" x14ac:dyDescent="0.3">
      <c r="A680" s="91"/>
    </row>
    <row r="681" spans="1:1" x14ac:dyDescent="0.3">
      <c r="A681" s="91"/>
    </row>
    <row r="682" spans="1:1" x14ac:dyDescent="0.3">
      <c r="A682" s="91"/>
    </row>
    <row r="683" spans="1:1" x14ac:dyDescent="0.3">
      <c r="A683" s="91"/>
    </row>
    <row r="684" spans="1:1" x14ac:dyDescent="0.3">
      <c r="A684" s="91"/>
    </row>
    <row r="685" spans="1:1" x14ac:dyDescent="0.3">
      <c r="A685" s="91"/>
    </row>
    <row r="686" spans="1:1" x14ac:dyDescent="0.3">
      <c r="A686" s="91"/>
    </row>
    <row r="687" spans="1:1" x14ac:dyDescent="0.3">
      <c r="A687" s="91"/>
    </row>
    <row r="688" spans="1:1" x14ac:dyDescent="0.3">
      <c r="A688" s="91"/>
    </row>
    <row r="689" spans="1:1" x14ac:dyDescent="0.3">
      <c r="A689" s="91"/>
    </row>
    <row r="690" spans="1:1" x14ac:dyDescent="0.3">
      <c r="A690" s="91"/>
    </row>
    <row r="691" spans="1:1" x14ac:dyDescent="0.3">
      <c r="A691" s="91"/>
    </row>
    <row r="692" spans="1:1" x14ac:dyDescent="0.3">
      <c r="A692" s="91"/>
    </row>
    <row r="693" spans="1:1" x14ac:dyDescent="0.3">
      <c r="A693" s="91"/>
    </row>
    <row r="694" spans="1:1" x14ac:dyDescent="0.3">
      <c r="A694" s="91"/>
    </row>
    <row r="695" spans="1:1" x14ac:dyDescent="0.3">
      <c r="A695" s="91"/>
    </row>
    <row r="696" spans="1:1" x14ac:dyDescent="0.3">
      <c r="A696" s="91"/>
    </row>
    <row r="697" spans="1:1" x14ac:dyDescent="0.3">
      <c r="A697" s="91"/>
    </row>
    <row r="698" spans="1:1" x14ac:dyDescent="0.3">
      <c r="A698" s="91"/>
    </row>
    <row r="699" spans="1:1" x14ac:dyDescent="0.3">
      <c r="A699" s="91"/>
    </row>
    <row r="700" spans="1:1" x14ac:dyDescent="0.3">
      <c r="A700" s="91"/>
    </row>
    <row r="701" spans="1:1" x14ac:dyDescent="0.3">
      <c r="A701" s="91"/>
    </row>
    <row r="702" spans="1:1" x14ac:dyDescent="0.3">
      <c r="A702" s="91"/>
    </row>
    <row r="703" spans="1:1" x14ac:dyDescent="0.3">
      <c r="A703" s="91"/>
    </row>
    <row r="704" spans="1:1" x14ac:dyDescent="0.3">
      <c r="A704" s="91"/>
    </row>
    <row r="705" spans="1:1" x14ac:dyDescent="0.3">
      <c r="A705" s="91"/>
    </row>
    <row r="706" spans="1:1" x14ac:dyDescent="0.3">
      <c r="A706" s="91"/>
    </row>
    <row r="707" spans="1:1" x14ac:dyDescent="0.3">
      <c r="A707" s="91"/>
    </row>
    <row r="708" spans="1:1" x14ac:dyDescent="0.3">
      <c r="A708" s="91"/>
    </row>
    <row r="709" spans="1:1" x14ac:dyDescent="0.3">
      <c r="A709" s="91"/>
    </row>
    <row r="710" spans="1:1" x14ac:dyDescent="0.3">
      <c r="A710" s="91"/>
    </row>
    <row r="711" spans="1:1" x14ac:dyDescent="0.3">
      <c r="A711" s="91"/>
    </row>
    <row r="712" spans="1:1" x14ac:dyDescent="0.3">
      <c r="A712" s="91"/>
    </row>
    <row r="713" spans="1:1" x14ac:dyDescent="0.3">
      <c r="A713" s="91"/>
    </row>
    <row r="714" spans="1:1" x14ac:dyDescent="0.3">
      <c r="A714" s="91"/>
    </row>
    <row r="715" spans="1:1" x14ac:dyDescent="0.3">
      <c r="A715" s="91"/>
    </row>
    <row r="716" spans="1:1" x14ac:dyDescent="0.3">
      <c r="A716" s="91"/>
    </row>
    <row r="717" spans="1:1" x14ac:dyDescent="0.3">
      <c r="A717" s="91"/>
    </row>
    <row r="718" spans="1:1" x14ac:dyDescent="0.3">
      <c r="A718" s="91"/>
    </row>
    <row r="719" spans="1:1" x14ac:dyDescent="0.3">
      <c r="A719" s="91"/>
    </row>
    <row r="720" spans="1:1" x14ac:dyDescent="0.3">
      <c r="A720" s="91"/>
    </row>
    <row r="721" spans="1:1" x14ac:dyDescent="0.3">
      <c r="A721" s="91"/>
    </row>
    <row r="722" spans="1:1" x14ac:dyDescent="0.3">
      <c r="A722" s="91"/>
    </row>
    <row r="723" spans="1:1" x14ac:dyDescent="0.3">
      <c r="A723" s="91"/>
    </row>
    <row r="724" spans="1:1" x14ac:dyDescent="0.3">
      <c r="A724" s="91"/>
    </row>
    <row r="725" spans="1:1" x14ac:dyDescent="0.3">
      <c r="A725" s="91"/>
    </row>
    <row r="726" spans="1:1" x14ac:dyDescent="0.3">
      <c r="A726" s="91"/>
    </row>
    <row r="727" spans="1:1" x14ac:dyDescent="0.3">
      <c r="A727" s="91"/>
    </row>
    <row r="728" spans="1:1" x14ac:dyDescent="0.3">
      <c r="A728" s="91"/>
    </row>
    <row r="729" spans="1:1" x14ac:dyDescent="0.3">
      <c r="A729" s="91"/>
    </row>
    <row r="730" spans="1:1" x14ac:dyDescent="0.3">
      <c r="A730" s="91"/>
    </row>
    <row r="731" spans="1:1" x14ac:dyDescent="0.3">
      <c r="A731" s="91"/>
    </row>
    <row r="732" spans="1:1" x14ac:dyDescent="0.3">
      <c r="A732" s="91"/>
    </row>
    <row r="733" spans="1:1" x14ac:dyDescent="0.3">
      <c r="A733" s="91"/>
    </row>
    <row r="734" spans="1:1" x14ac:dyDescent="0.3">
      <c r="A734" s="91"/>
    </row>
    <row r="735" spans="1:1" x14ac:dyDescent="0.3">
      <c r="A735" s="91"/>
    </row>
    <row r="736" spans="1:1" x14ac:dyDescent="0.3">
      <c r="A736" s="91"/>
    </row>
    <row r="737" spans="1:1" x14ac:dyDescent="0.3">
      <c r="A737" s="91"/>
    </row>
    <row r="738" spans="1:1" x14ac:dyDescent="0.3">
      <c r="A738" s="91"/>
    </row>
    <row r="739" spans="1:1" x14ac:dyDescent="0.3">
      <c r="A739" s="91"/>
    </row>
    <row r="740" spans="1:1" x14ac:dyDescent="0.3">
      <c r="A740" s="91"/>
    </row>
    <row r="741" spans="1:1" x14ac:dyDescent="0.3">
      <c r="A741" s="91"/>
    </row>
    <row r="742" spans="1:1" x14ac:dyDescent="0.3">
      <c r="A742" s="91"/>
    </row>
    <row r="743" spans="1:1" x14ac:dyDescent="0.3">
      <c r="A743" s="91"/>
    </row>
    <row r="744" spans="1:1" x14ac:dyDescent="0.3">
      <c r="A744" s="91"/>
    </row>
    <row r="745" spans="1:1" x14ac:dyDescent="0.3">
      <c r="A745" s="91"/>
    </row>
    <row r="746" spans="1:1" x14ac:dyDescent="0.3">
      <c r="A746" s="91"/>
    </row>
    <row r="747" spans="1:1" x14ac:dyDescent="0.3">
      <c r="A747" s="91"/>
    </row>
    <row r="748" spans="1:1" x14ac:dyDescent="0.3">
      <c r="A748" s="91"/>
    </row>
    <row r="749" spans="1:1" x14ac:dyDescent="0.3">
      <c r="A749" s="91"/>
    </row>
    <row r="750" spans="1:1" x14ac:dyDescent="0.3">
      <c r="A750" s="91"/>
    </row>
    <row r="751" spans="1:1" x14ac:dyDescent="0.3">
      <c r="A751" s="91"/>
    </row>
    <row r="752" spans="1:1" x14ac:dyDescent="0.3">
      <c r="A752" s="91"/>
    </row>
    <row r="753" spans="1:1" x14ac:dyDescent="0.3">
      <c r="A753" s="91"/>
    </row>
    <row r="754" spans="1:1" x14ac:dyDescent="0.3">
      <c r="A754" s="91"/>
    </row>
    <row r="755" spans="1:1" x14ac:dyDescent="0.3">
      <c r="A755" s="91"/>
    </row>
    <row r="756" spans="1:1" x14ac:dyDescent="0.3">
      <c r="A756" s="91"/>
    </row>
    <row r="757" spans="1:1" x14ac:dyDescent="0.3">
      <c r="A757" s="91"/>
    </row>
    <row r="758" spans="1:1" x14ac:dyDescent="0.3">
      <c r="A758" s="91"/>
    </row>
    <row r="759" spans="1:1" x14ac:dyDescent="0.3">
      <c r="A759" s="91"/>
    </row>
    <row r="760" spans="1:1" x14ac:dyDescent="0.3">
      <c r="A760" s="91"/>
    </row>
    <row r="761" spans="1:1" x14ac:dyDescent="0.3">
      <c r="A761" s="91"/>
    </row>
    <row r="762" spans="1:1" x14ac:dyDescent="0.3">
      <c r="A762" s="91"/>
    </row>
    <row r="763" spans="1:1" x14ac:dyDescent="0.3">
      <c r="A763" s="91"/>
    </row>
    <row r="764" spans="1:1" x14ac:dyDescent="0.3">
      <c r="A764" s="91"/>
    </row>
    <row r="765" spans="1:1" x14ac:dyDescent="0.3">
      <c r="A765" s="91"/>
    </row>
    <row r="766" spans="1:1" x14ac:dyDescent="0.3">
      <c r="A766" s="91"/>
    </row>
    <row r="767" spans="1:1" x14ac:dyDescent="0.3">
      <c r="A767" s="91"/>
    </row>
    <row r="768" spans="1:1" x14ac:dyDescent="0.3">
      <c r="A768" s="91"/>
    </row>
    <row r="769" spans="1:1" x14ac:dyDescent="0.3">
      <c r="A769" s="91"/>
    </row>
    <row r="770" spans="1:1" x14ac:dyDescent="0.3">
      <c r="A770" s="91"/>
    </row>
    <row r="771" spans="1:1" x14ac:dyDescent="0.3">
      <c r="A771" s="91"/>
    </row>
    <row r="772" spans="1:1" x14ac:dyDescent="0.3">
      <c r="A772" s="91"/>
    </row>
    <row r="773" spans="1:1" x14ac:dyDescent="0.3">
      <c r="A773" s="91"/>
    </row>
    <row r="774" spans="1:1" x14ac:dyDescent="0.3">
      <c r="A774" s="91"/>
    </row>
    <row r="775" spans="1:1" x14ac:dyDescent="0.3">
      <c r="A775" s="91"/>
    </row>
    <row r="776" spans="1:1" x14ac:dyDescent="0.3">
      <c r="A776" s="91"/>
    </row>
    <row r="777" spans="1:1" x14ac:dyDescent="0.3">
      <c r="A777" s="91"/>
    </row>
    <row r="778" spans="1:1" x14ac:dyDescent="0.3">
      <c r="A778" s="91"/>
    </row>
    <row r="779" spans="1:1" x14ac:dyDescent="0.3">
      <c r="A779" s="91"/>
    </row>
    <row r="780" spans="1:1" x14ac:dyDescent="0.3">
      <c r="A780" s="91"/>
    </row>
    <row r="781" spans="1:1" x14ac:dyDescent="0.3">
      <c r="A781" s="91"/>
    </row>
    <row r="782" spans="1:1" x14ac:dyDescent="0.3">
      <c r="A782" s="91"/>
    </row>
    <row r="783" spans="1:1" x14ac:dyDescent="0.3">
      <c r="A783" s="91"/>
    </row>
    <row r="784" spans="1:1" x14ac:dyDescent="0.3">
      <c r="A784" s="91"/>
    </row>
    <row r="785" spans="1:1" x14ac:dyDescent="0.3">
      <c r="A785" s="91"/>
    </row>
    <row r="786" spans="1:1" x14ac:dyDescent="0.3">
      <c r="A786" s="91"/>
    </row>
    <row r="787" spans="1:1" x14ac:dyDescent="0.3">
      <c r="A787" s="91"/>
    </row>
    <row r="788" spans="1:1" x14ac:dyDescent="0.3">
      <c r="A788" s="91"/>
    </row>
    <row r="789" spans="1:1" x14ac:dyDescent="0.3">
      <c r="A789" s="91"/>
    </row>
    <row r="790" spans="1:1" x14ac:dyDescent="0.3">
      <c r="A790" s="91"/>
    </row>
    <row r="791" spans="1:1" x14ac:dyDescent="0.3">
      <c r="A791" s="91"/>
    </row>
    <row r="792" spans="1:1" x14ac:dyDescent="0.3">
      <c r="A792" s="91"/>
    </row>
    <row r="793" spans="1:1" x14ac:dyDescent="0.3">
      <c r="A793" s="91"/>
    </row>
    <row r="794" spans="1:1" x14ac:dyDescent="0.3">
      <c r="A794" s="91"/>
    </row>
    <row r="795" spans="1:1" x14ac:dyDescent="0.3">
      <c r="A795" s="91"/>
    </row>
    <row r="796" spans="1:1" x14ac:dyDescent="0.3">
      <c r="A796" s="91"/>
    </row>
    <row r="797" spans="1:1" x14ac:dyDescent="0.3">
      <c r="A797" s="91"/>
    </row>
    <row r="798" spans="1:1" x14ac:dyDescent="0.3">
      <c r="A798" s="91"/>
    </row>
    <row r="799" spans="1:1" x14ac:dyDescent="0.3">
      <c r="A799" s="91"/>
    </row>
    <row r="800" spans="1:1" x14ac:dyDescent="0.3">
      <c r="A800" s="91"/>
    </row>
    <row r="801" spans="1:1" x14ac:dyDescent="0.3">
      <c r="A801" s="91"/>
    </row>
    <row r="802" spans="1:1" x14ac:dyDescent="0.3">
      <c r="A802" s="91"/>
    </row>
    <row r="803" spans="1:1" x14ac:dyDescent="0.3">
      <c r="A803" s="91"/>
    </row>
    <row r="804" spans="1:1" x14ac:dyDescent="0.3">
      <c r="A804" s="91"/>
    </row>
    <row r="805" spans="1:1" x14ac:dyDescent="0.3">
      <c r="A805" s="91"/>
    </row>
    <row r="806" spans="1:1" x14ac:dyDescent="0.3">
      <c r="A806" s="91"/>
    </row>
    <row r="807" spans="1:1" x14ac:dyDescent="0.3">
      <c r="A807" s="91"/>
    </row>
    <row r="808" spans="1:1" x14ac:dyDescent="0.3">
      <c r="A808" s="91"/>
    </row>
    <row r="809" spans="1:1" x14ac:dyDescent="0.3">
      <c r="A809" s="91"/>
    </row>
    <row r="810" spans="1:1" x14ac:dyDescent="0.3">
      <c r="A810" s="91"/>
    </row>
    <row r="811" spans="1:1" x14ac:dyDescent="0.3">
      <c r="A811" s="91"/>
    </row>
    <row r="812" spans="1:1" x14ac:dyDescent="0.3">
      <c r="A812" s="91"/>
    </row>
    <row r="813" spans="1:1" x14ac:dyDescent="0.3">
      <c r="A813" s="91"/>
    </row>
    <row r="814" spans="1:1" x14ac:dyDescent="0.3">
      <c r="A814" s="91"/>
    </row>
    <row r="815" spans="1:1" x14ac:dyDescent="0.3">
      <c r="A815" s="91"/>
    </row>
    <row r="816" spans="1:1" x14ac:dyDescent="0.3">
      <c r="A816" s="91"/>
    </row>
    <row r="817" spans="1:1" x14ac:dyDescent="0.3">
      <c r="A817" s="91"/>
    </row>
    <row r="818" spans="1:1" x14ac:dyDescent="0.3">
      <c r="A818" s="91"/>
    </row>
    <row r="819" spans="1:1" x14ac:dyDescent="0.3">
      <c r="A819" s="91"/>
    </row>
    <row r="820" spans="1:1" x14ac:dyDescent="0.3">
      <c r="A820" s="91"/>
    </row>
    <row r="821" spans="1:1" x14ac:dyDescent="0.3">
      <c r="A821" s="91"/>
    </row>
    <row r="822" spans="1:1" x14ac:dyDescent="0.3">
      <c r="A822" s="91"/>
    </row>
    <row r="823" spans="1:1" x14ac:dyDescent="0.3">
      <c r="A823" s="91"/>
    </row>
    <row r="824" spans="1:1" x14ac:dyDescent="0.3">
      <c r="A824" s="91"/>
    </row>
    <row r="825" spans="1:1" x14ac:dyDescent="0.3">
      <c r="A825" s="91"/>
    </row>
    <row r="826" spans="1:1" x14ac:dyDescent="0.3">
      <c r="A826" s="91"/>
    </row>
    <row r="827" spans="1:1" x14ac:dyDescent="0.3">
      <c r="A827" s="91"/>
    </row>
    <row r="828" spans="1:1" x14ac:dyDescent="0.3">
      <c r="A828" s="91"/>
    </row>
    <row r="829" spans="1:1" x14ac:dyDescent="0.3">
      <c r="A829" s="91"/>
    </row>
    <row r="830" spans="1:1" x14ac:dyDescent="0.3">
      <c r="A830" s="91"/>
    </row>
    <row r="831" spans="1:1" x14ac:dyDescent="0.3">
      <c r="A831" s="91"/>
    </row>
    <row r="832" spans="1:1" x14ac:dyDescent="0.3">
      <c r="A832" s="91"/>
    </row>
    <row r="833" spans="1:1" x14ac:dyDescent="0.3">
      <c r="A833" s="91"/>
    </row>
    <row r="834" spans="1:1" x14ac:dyDescent="0.3">
      <c r="A834" s="91"/>
    </row>
    <row r="835" spans="1:1" x14ac:dyDescent="0.3">
      <c r="A835" s="91"/>
    </row>
    <row r="836" spans="1:1" x14ac:dyDescent="0.3">
      <c r="A836" s="91"/>
    </row>
    <row r="837" spans="1:1" x14ac:dyDescent="0.3">
      <c r="A837" s="91"/>
    </row>
    <row r="838" spans="1:1" x14ac:dyDescent="0.3">
      <c r="A838" s="91"/>
    </row>
    <row r="839" spans="1:1" x14ac:dyDescent="0.3">
      <c r="A839" s="91"/>
    </row>
    <row r="840" spans="1:1" x14ac:dyDescent="0.3">
      <c r="A840" s="91"/>
    </row>
    <row r="841" spans="1:1" x14ac:dyDescent="0.3">
      <c r="A841" s="91"/>
    </row>
    <row r="842" spans="1:1" x14ac:dyDescent="0.3">
      <c r="A842" s="91"/>
    </row>
    <row r="843" spans="1:1" x14ac:dyDescent="0.3">
      <c r="A843" s="91"/>
    </row>
    <row r="844" spans="1:1" x14ac:dyDescent="0.3">
      <c r="A844" s="91"/>
    </row>
    <row r="845" spans="1:1" x14ac:dyDescent="0.3">
      <c r="A845" s="91"/>
    </row>
    <row r="846" spans="1:1" x14ac:dyDescent="0.3">
      <c r="A846" s="91"/>
    </row>
    <row r="847" spans="1:1" x14ac:dyDescent="0.3">
      <c r="A847" s="91"/>
    </row>
    <row r="848" spans="1:1" x14ac:dyDescent="0.3">
      <c r="A848" s="91"/>
    </row>
    <row r="849" spans="1:1" x14ac:dyDescent="0.3">
      <c r="A849" s="91"/>
    </row>
    <row r="850" spans="1:1" x14ac:dyDescent="0.3">
      <c r="A850" s="91"/>
    </row>
    <row r="851" spans="1:1" x14ac:dyDescent="0.3">
      <c r="A851" s="91"/>
    </row>
    <row r="852" spans="1:1" x14ac:dyDescent="0.3">
      <c r="A852" s="91"/>
    </row>
    <row r="853" spans="1:1" x14ac:dyDescent="0.3">
      <c r="A853" s="91"/>
    </row>
    <row r="854" spans="1:1" x14ac:dyDescent="0.3">
      <c r="A854" s="91"/>
    </row>
    <row r="855" spans="1:1" x14ac:dyDescent="0.3">
      <c r="A855" s="91"/>
    </row>
    <row r="856" spans="1:1" x14ac:dyDescent="0.3">
      <c r="A856" s="91"/>
    </row>
    <row r="857" spans="1:1" x14ac:dyDescent="0.3">
      <c r="A857" s="91"/>
    </row>
    <row r="858" spans="1:1" x14ac:dyDescent="0.3">
      <c r="A858" s="91"/>
    </row>
    <row r="859" spans="1:1" x14ac:dyDescent="0.3">
      <c r="A859" s="91"/>
    </row>
    <row r="860" spans="1:1" x14ac:dyDescent="0.3">
      <c r="A860" s="91"/>
    </row>
    <row r="861" spans="1:1" x14ac:dyDescent="0.3">
      <c r="A861" s="91"/>
    </row>
    <row r="862" spans="1:1" x14ac:dyDescent="0.3">
      <c r="A862" s="91"/>
    </row>
    <row r="863" spans="1:1" x14ac:dyDescent="0.3">
      <c r="A863" s="91"/>
    </row>
    <row r="864" spans="1:1" x14ac:dyDescent="0.3">
      <c r="A864" s="91"/>
    </row>
    <row r="865" spans="1:1" x14ac:dyDescent="0.3">
      <c r="A865" s="91"/>
    </row>
    <row r="866" spans="1:1" x14ac:dyDescent="0.3">
      <c r="A866" s="91"/>
    </row>
    <row r="867" spans="1:1" x14ac:dyDescent="0.3">
      <c r="A867" s="91"/>
    </row>
    <row r="868" spans="1:1" x14ac:dyDescent="0.3">
      <c r="A868" s="91"/>
    </row>
    <row r="869" spans="1:1" x14ac:dyDescent="0.3">
      <c r="A869" s="91"/>
    </row>
    <row r="870" spans="1:1" x14ac:dyDescent="0.3">
      <c r="A870" s="91"/>
    </row>
    <row r="871" spans="1:1" x14ac:dyDescent="0.3">
      <c r="A871" s="91"/>
    </row>
    <row r="872" spans="1:1" x14ac:dyDescent="0.3">
      <c r="A872" s="91"/>
    </row>
    <row r="873" spans="1:1" x14ac:dyDescent="0.3">
      <c r="A873" s="91"/>
    </row>
    <row r="874" spans="1:1" x14ac:dyDescent="0.3">
      <c r="A874" s="91"/>
    </row>
    <row r="875" spans="1:1" x14ac:dyDescent="0.3">
      <c r="A875" s="91"/>
    </row>
    <row r="876" spans="1:1" x14ac:dyDescent="0.3">
      <c r="A876" s="91"/>
    </row>
    <row r="877" spans="1:1" x14ac:dyDescent="0.3">
      <c r="A877" s="91"/>
    </row>
    <row r="878" spans="1:1" x14ac:dyDescent="0.3">
      <c r="A878" s="91"/>
    </row>
    <row r="879" spans="1:1" x14ac:dyDescent="0.3">
      <c r="A879" s="91"/>
    </row>
    <row r="880" spans="1:1" x14ac:dyDescent="0.3">
      <c r="A880" s="91"/>
    </row>
    <row r="881" spans="1:1" x14ac:dyDescent="0.3">
      <c r="A881" s="91"/>
    </row>
    <row r="882" spans="1:1" x14ac:dyDescent="0.3">
      <c r="A882" s="91"/>
    </row>
    <row r="883" spans="1:1" x14ac:dyDescent="0.3">
      <c r="A883" s="91"/>
    </row>
    <row r="884" spans="1:1" x14ac:dyDescent="0.3">
      <c r="A884" s="91"/>
    </row>
    <row r="885" spans="1:1" x14ac:dyDescent="0.3">
      <c r="A885" s="91"/>
    </row>
    <row r="886" spans="1:1" x14ac:dyDescent="0.3">
      <c r="A886" s="91"/>
    </row>
    <row r="887" spans="1:1" x14ac:dyDescent="0.3">
      <c r="A887" s="91"/>
    </row>
    <row r="888" spans="1:1" x14ac:dyDescent="0.3">
      <c r="A888" s="91"/>
    </row>
    <row r="889" spans="1:1" x14ac:dyDescent="0.3">
      <c r="A889" s="91"/>
    </row>
    <row r="890" spans="1:1" x14ac:dyDescent="0.3">
      <c r="A890" s="91"/>
    </row>
    <row r="891" spans="1:1" x14ac:dyDescent="0.3">
      <c r="A891" s="91"/>
    </row>
    <row r="892" spans="1:1" x14ac:dyDescent="0.3">
      <c r="A892" s="91"/>
    </row>
    <row r="893" spans="1:1" x14ac:dyDescent="0.3">
      <c r="A893" s="91"/>
    </row>
    <row r="894" spans="1:1" x14ac:dyDescent="0.3">
      <c r="A894" s="91"/>
    </row>
    <row r="895" spans="1:1" x14ac:dyDescent="0.3">
      <c r="A895" s="91"/>
    </row>
    <row r="896" spans="1:1" x14ac:dyDescent="0.3">
      <c r="A896" s="91"/>
    </row>
    <row r="897" spans="1:1" x14ac:dyDescent="0.3">
      <c r="A897" s="91"/>
    </row>
    <row r="898" spans="1:1" x14ac:dyDescent="0.3">
      <c r="A898" s="91"/>
    </row>
    <row r="899" spans="1:1" x14ac:dyDescent="0.3">
      <c r="A899" s="91"/>
    </row>
    <row r="900" spans="1:1" x14ac:dyDescent="0.3">
      <c r="A900" s="91"/>
    </row>
    <row r="901" spans="1:1" x14ac:dyDescent="0.3">
      <c r="A901" s="91"/>
    </row>
    <row r="902" spans="1:1" x14ac:dyDescent="0.3">
      <c r="A902" s="91"/>
    </row>
    <row r="903" spans="1:1" x14ac:dyDescent="0.3">
      <c r="A903" s="91"/>
    </row>
    <row r="904" spans="1:1" x14ac:dyDescent="0.3">
      <c r="A904" s="91"/>
    </row>
    <row r="905" spans="1:1" x14ac:dyDescent="0.3">
      <c r="A905" s="91"/>
    </row>
    <row r="906" spans="1:1" x14ac:dyDescent="0.3">
      <c r="A906" s="91"/>
    </row>
    <row r="907" spans="1:1" x14ac:dyDescent="0.3">
      <c r="A907" s="91"/>
    </row>
    <row r="908" spans="1:1" x14ac:dyDescent="0.3">
      <c r="A908" s="91"/>
    </row>
    <row r="909" spans="1:1" x14ac:dyDescent="0.3">
      <c r="A909" s="91"/>
    </row>
    <row r="910" spans="1:1" x14ac:dyDescent="0.3">
      <c r="A910" s="91"/>
    </row>
    <row r="911" spans="1:1" x14ac:dyDescent="0.3">
      <c r="A911" s="91"/>
    </row>
    <row r="912" spans="1:1" x14ac:dyDescent="0.3">
      <c r="A912" s="91"/>
    </row>
    <row r="913" spans="1:1" x14ac:dyDescent="0.3">
      <c r="A913" s="91"/>
    </row>
    <row r="914" spans="1:1" x14ac:dyDescent="0.3">
      <c r="A914" s="91"/>
    </row>
    <row r="915" spans="1:1" x14ac:dyDescent="0.3">
      <c r="A915" s="91"/>
    </row>
    <row r="916" spans="1:1" x14ac:dyDescent="0.3">
      <c r="A916" s="91"/>
    </row>
    <row r="917" spans="1:1" x14ac:dyDescent="0.3">
      <c r="A917" s="91"/>
    </row>
    <row r="918" spans="1:1" x14ac:dyDescent="0.3">
      <c r="A918" s="91"/>
    </row>
    <row r="919" spans="1:1" x14ac:dyDescent="0.3">
      <c r="A919" s="91"/>
    </row>
    <row r="920" spans="1:1" x14ac:dyDescent="0.3">
      <c r="A920" s="91"/>
    </row>
    <row r="921" spans="1:1" x14ac:dyDescent="0.3">
      <c r="A921" s="91"/>
    </row>
    <row r="922" spans="1:1" x14ac:dyDescent="0.3">
      <c r="A922" s="91"/>
    </row>
    <row r="923" spans="1:1" x14ac:dyDescent="0.3">
      <c r="A923" s="91"/>
    </row>
    <row r="924" spans="1:1" x14ac:dyDescent="0.3">
      <c r="A924" s="91"/>
    </row>
    <row r="925" spans="1:1" x14ac:dyDescent="0.3">
      <c r="A925" s="91"/>
    </row>
    <row r="926" spans="1:1" x14ac:dyDescent="0.3">
      <c r="A926" s="91"/>
    </row>
    <row r="927" spans="1:1" x14ac:dyDescent="0.3">
      <c r="A927" s="91"/>
    </row>
    <row r="928" spans="1:1" x14ac:dyDescent="0.3">
      <c r="A928" s="91"/>
    </row>
    <row r="929" spans="1:1" x14ac:dyDescent="0.3">
      <c r="A929" s="91"/>
    </row>
    <row r="930" spans="1:1" x14ac:dyDescent="0.3">
      <c r="A930" s="91"/>
    </row>
    <row r="931" spans="1:1" x14ac:dyDescent="0.3">
      <c r="A931" s="91"/>
    </row>
    <row r="932" spans="1:1" x14ac:dyDescent="0.3">
      <c r="A932" s="91"/>
    </row>
    <row r="933" spans="1:1" x14ac:dyDescent="0.3">
      <c r="A933" s="91"/>
    </row>
    <row r="934" spans="1:1" x14ac:dyDescent="0.3">
      <c r="A934" s="91"/>
    </row>
    <row r="935" spans="1:1" x14ac:dyDescent="0.3">
      <c r="A935" s="91"/>
    </row>
    <row r="936" spans="1:1" x14ac:dyDescent="0.3">
      <c r="A936" s="91"/>
    </row>
    <row r="937" spans="1:1" x14ac:dyDescent="0.3">
      <c r="A937" s="91"/>
    </row>
    <row r="938" spans="1:1" x14ac:dyDescent="0.3">
      <c r="A938" s="91"/>
    </row>
    <row r="939" spans="1:1" x14ac:dyDescent="0.3">
      <c r="A939" s="91"/>
    </row>
    <row r="940" spans="1:1" x14ac:dyDescent="0.3">
      <c r="A940" s="91"/>
    </row>
    <row r="941" spans="1:1" x14ac:dyDescent="0.3">
      <c r="A941" s="91"/>
    </row>
    <row r="942" spans="1:1" x14ac:dyDescent="0.3">
      <c r="A942" s="91"/>
    </row>
    <row r="943" spans="1:1" x14ac:dyDescent="0.3">
      <c r="A943" s="91"/>
    </row>
    <row r="944" spans="1:1" x14ac:dyDescent="0.3">
      <c r="A944" s="91"/>
    </row>
    <row r="945" spans="1:1" x14ac:dyDescent="0.3">
      <c r="A945" s="91"/>
    </row>
    <row r="946" spans="1:1" x14ac:dyDescent="0.3">
      <c r="A946" s="91"/>
    </row>
    <row r="947" spans="1:1" x14ac:dyDescent="0.3">
      <c r="A947" s="91"/>
    </row>
    <row r="948" spans="1:1" x14ac:dyDescent="0.3">
      <c r="A948" s="91"/>
    </row>
    <row r="949" spans="1:1" x14ac:dyDescent="0.3">
      <c r="A949" s="91"/>
    </row>
    <row r="950" spans="1:1" x14ac:dyDescent="0.3">
      <c r="A950" s="91"/>
    </row>
    <row r="951" spans="1:1" x14ac:dyDescent="0.3">
      <c r="A951" s="91"/>
    </row>
    <row r="952" spans="1:1" x14ac:dyDescent="0.3">
      <c r="A952" s="91"/>
    </row>
    <row r="953" spans="1:1" x14ac:dyDescent="0.3">
      <c r="A953" s="91"/>
    </row>
    <row r="954" spans="1:1" x14ac:dyDescent="0.3">
      <c r="A954" s="91"/>
    </row>
    <row r="955" spans="1:1" x14ac:dyDescent="0.3">
      <c r="A955" s="91"/>
    </row>
    <row r="956" spans="1:1" x14ac:dyDescent="0.3">
      <c r="A956" s="91"/>
    </row>
    <row r="957" spans="1:1" x14ac:dyDescent="0.3">
      <c r="A957" s="91"/>
    </row>
    <row r="958" spans="1:1" x14ac:dyDescent="0.3">
      <c r="A958" s="91"/>
    </row>
    <row r="959" spans="1:1" x14ac:dyDescent="0.3">
      <c r="A959" s="91"/>
    </row>
    <row r="960" spans="1:1" x14ac:dyDescent="0.3">
      <c r="A960" s="91"/>
    </row>
    <row r="961" spans="1:1" x14ac:dyDescent="0.3">
      <c r="A961" s="91"/>
    </row>
    <row r="962" spans="1:1" x14ac:dyDescent="0.3">
      <c r="A962" s="91"/>
    </row>
    <row r="963" spans="1:1" x14ac:dyDescent="0.3">
      <c r="A963" s="91"/>
    </row>
    <row r="964" spans="1:1" x14ac:dyDescent="0.3">
      <c r="A964" s="91"/>
    </row>
    <row r="965" spans="1:1" x14ac:dyDescent="0.3">
      <c r="A965" s="91"/>
    </row>
    <row r="966" spans="1:1" x14ac:dyDescent="0.3">
      <c r="A966" s="91"/>
    </row>
    <row r="967" spans="1:1" x14ac:dyDescent="0.3">
      <c r="A967" s="91"/>
    </row>
    <row r="968" spans="1:1" x14ac:dyDescent="0.3">
      <c r="A968" s="91"/>
    </row>
    <row r="969" spans="1:1" x14ac:dyDescent="0.3">
      <c r="A969" s="91"/>
    </row>
    <row r="970" spans="1:1" x14ac:dyDescent="0.3">
      <c r="A970" s="91"/>
    </row>
    <row r="971" spans="1:1" x14ac:dyDescent="0.3">
      <c r="A971" s="91"/>
    </row>
    <row r="972" spans="1:1" x14ac:dyDescent="0.3">
      <c r="A972" s="91"/>
    </row>
    <row r="973" spans="1:1" x14ac:dyDescent="0.3">
      <c r="A973" s="91"/>
    </row>
    <row r="974" spans="1:1" x14ac:dyDescent="0.3">
      <c r="A974" s="91"/>
    </row>
    <row r="975" spans="1:1" x14ac:dyDescent="0.3">
      <c r="A975" s="91"/>
    </row>
    <row r="976" spans="1:1" x14ac:dyDescent="0.3">
      <c r="A976" s="91"/>
    </row>
    <row r="977" spans="1:1" x14ac:dyDescent="0.3">
      <c r="A977" s="91"/>
    </row>
    <row r="978" spans="1:1" x14ac:dyDescent="0.3">
      <c r="A978" s="91"/>
    </row>
    <row r="979" spans="1:1" x14ac:dyDescent="0.3">
      <c r="A979" s="91"/>
    </row>
    <row r="980" spans="1:1" x14ac:dyDescent="0.3">
      <c r="A980" s="91"/>
    </row>
    <row r="981" spans="1:1" x14ac:dyDescent="0.3">
      <c r="A981" s="91"/>
    </row>
    <row r="982" spans="1:1" x14ac:dyDescent="0.3">
      <c r="A982" s="91"/>
    </row>
    <row r="983" spans="1:1" x14ac:dyDescent="0.3">
      <c r="A983" s="91"/>
    </row>
    <row r="984" spans="1:1" x14ac:dyDescent="0.3">
      <c r="A984" s="91"/>
    </row>
    <row r="985" spans="1:1" x14ac:dyDescent="0.3">
      <c r="A985" s="91"/>
    </row>
    <row r="986" spans="1:1" x14ac:dyDescent="0.3">
      <c r="A986" s="91"/>
    </row>
    <row r="987" spans="1:1" x14ac:dyDescent="0.3">
      <c r="A987" s="91"/>
    </row>
    <row r="988" spans="1:1" x14ac:dyDescent="0.3">
      <c r="A988" s="91"/>
    </row>
    <row r="989" spans="1:1" x14ac:dyDescent="0.3">
      <c r="A989" s="91"/>
    </row>
    <row r="990" spans="1:1" x14ac:dyDescent="0.3">
      <c r="A990" s="91"/>
    </row>
    <row r="991" spans="1:1" x14ac:dyDescent="0.3">
      <c r="A991" s="91"/>
    </row>
    <row r="992" spans="1:1" x14ac:dyDescent="0.3">
      <c r="A992" s="91"/>
    </row>
    <row r="993" spans="1:1" x14ac:dyDescent="0.3">
      <c r="A993" s="91"/>
    </row>
    <row r="994" spans="1:1" x14ac:dyDescent="0.3">
      <c r="A994" s="91"/>
    </row>
    <row r="995" spans="1:1" x14ac:dyDescent="0.3">
      <c r="A995" s="91"/>
    </row>
    <row r="996" spans="1:1" x14ac:dyDescent="0.3">
      <c r="A996" s="91"/>
    </row>
    <row r="997" spans="1:1" x14ac:dyDescent="0.3">
      <c r="A997" s="91"/>
    </row>
    <row r="998" spans="1:1" x14ac:dyDescent="0.3">
      <c r="A998" s="91"/>
    </row>
    <row r="999" spans="1:1" x14ac:dyDescent="0.3">
      <c r="A999" s="91"/>
    </row>
    <row r="1000" spans="1:1" x14ac:dyDescent="0.3">
      <c r="A1000" s="91"/>
    </row>
    <row r="1001" spans="1:1" x14ac:dyDescent="0.3">
      <c r="A1001" s="91"/>
    </row>
    <row r="1002" spans="1:1" x14ac:dyDescent="0.3">
      <c r="A1002" s="91"/>
    </row>
    <row r="1003" spans="1:1" x14ac:dyDescent="0.3">
      <c r="A1003" s="91"/>
    </row>
  </sheetData>
  <dataValidations count="6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71F0FED5-B85F-4033-8EDF-DE0E4DE55DBF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 xr:uid="{2A534F4A-24F6-4DDE-9DFD-0799A9698CC1}">
      <formula1>0</formula1>
    </dataValidation>
    <dataValidation allowBlank="1" showInputMessage="1" showErrorMessage="1" prompt="Διακριτικός τίτλος" sqref="C2" xr:uid="{DE9D636D-3057-4883-9C10-76C96B2A38CD}"/>
    <dataValidation allowBlank="1" showInputMessage="1" showErrorMessage="1" prompt="(Όνομα, τηλέφωνο, email)" sqref="C6" xr:uid="{1C001671-4045-4EE2-8E6D-FAD5F49E452B}"/>
    <dataValidation type="list" allowBlank="1" showInputMessage="1" showErrorMessage="1" prompt="Εξάμηνο" sqref="D4" xr:uid="{0E97A0EC-77F7-408C-825A-4743828E2A9A}">
      <formula1>"A, B"</formula1>
    </dataValidation>
    <dataValidation type="list" allowBlank="1" showInputMessage="1" showErrorMessage="1" prompt="Έτος" sqref="C4" xr:uid="{893FDE64-D345-4698-AB37-D2C3D785259F}">
      <formula1>"2014, 2015, 2016, 2017, 2018, 2019, 2020, 2021, 2022, 2023, 2024, 2025, 2026, 2027, 2028, 2029, 2030"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Nikitopoulos Andreas</cp:lastModifiedBy>
  <dcterms:created xsi:type="dcterms:W3CDTF">2021-11-02T08:57:45Z</dcterms:created>
  <dcterms:modified xsi:type="dcterms:W3CDTF">2025-05-28T09:43:15Z</dcterms:modified>
</cp:coreProperties>
</file>