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hidePivotFieldList="1"/>
  <mc:AlternateContent xmlns:mc="http://schemas.openxmlformats.org/markup-compatibility/2006">
    <mc:Choice Requires="x15">
      <x15ac:absPath xmlns:x15ac="http://schemas.microsoft.com/office/spreadsheetml/2010/11/ac" url="https://diuoagr-my.sharepoint.com/personal/dkats_di_uoa_gr/Documents/EETT NGA/L2 WAP/To EETT/"/>
    </mc:Choice>
  </mc:AlternateContent>
  <xr:revisionPtr revIDLastSave="16" documentId="13_ncr:1_{4C43CB16-ADCF-4B13-BF0E-A670A85AE5C3}" xr6:coauthVersionLast="47" xr6:coauthVersionMax="47" xr10:uidLastSave="{AD822634-20FC-4C86-A662-F59BA99E8F23}"/>
  <bookViews>
    <workbookView xWindow="-120" yWindow="-120" windowWidth="38640" windowHeight="15840" activeTab="1" xr2:uid="{00000000-000D-0000-FFFF-FFFF00000000}"/>
  </bookViews>
  <sheets>
    <sheet name="Parameters" sheetId="12" r:id="rId1"/>
    <sheet name="SVC &amp; SVO" sheetId="18" r:id="rId2"/>
  </sheets>
  <definedNames>
    <definedName name="_xlnm._FilterDatabase" localSheetId="1" hidden="1">'SVC &amp; SVO'!$A$2:$T$14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" i="18" l="1"/>
  <c r="U14" i="18" s="1"/>
  <c r="V14" i="18" s="1"/>
  <c r="W14" i="18" s="1"/>
  <c r="X14" i="18" s="1"/>
  <c r="Y14" i="18" s="1"/>
  <c r="Z14" i="18" s="1"/>
  <c r="AA14" i="18" s="1"/>
  <c r="AB14" i="18" s="1"/>
  <c r="AC14" i="18" s="1"/>
  <c r="AD14" i="18" s="1"/>
  <c r="T13" i="18"/>
  <c r="U13" i="18" s="1"/>
  <c r="V13" i="18" s="1"/>
  <c r="W13" i="18" s="1"/>
  <c r="X13" i="18" s="1"/>
  <c r="Y13" i="18" s="1"/>
  <c r="Z13" i="18" s="1"/>
  <c r="AA13" i="18" s="1"/>
  <c r="AB13" i="18" s="1"/>
  <c r="AC13" i="18" s="1"/>
  <c r="AD13" i="18" s="1"/>
  <c r="T12" i="18"/>
  <c r="U12" i="18" s="1"/>
  <c r="V12" i="18" s="1"/>
  <c r="W12" i="18" s="1"/>
  <c r="X12" i="18" s="1"/>
  <c r="Y12" i="18" s="1"/>
  <c r="Z12" i="18" s="1"/>
  <c r="AA12" i="18" s="1"/>
  <c r="AB12" i="18" s="1"/>
  <c r="AC12" i="18" s="1"/>
  <c r="AD12" i="18" s="1"/>
  <c r="T11" i="18"/>
  <c r="U11" i="18" s="1"/>
  <c r="V11" i="18" s="1"/>
  <c r="W11" i="18" s="1"/>
  <c r="X11" i="18" s="1"/>
  <c r="Y11" i="18" s="1"/>
  <c r="Z11" i="18" s="1"/>
  <c r="AA11" i="18" s="1"/>
  <c r="AB11" i="18" s="1"/>
  <c r="AC11" i="18" s="1"/>
  <c r="AD11" i="18" s="1"/>
  <c r="T9" i="18"/>
  <c r="U9" i="18" s="1"/>
  <c r="V9" i="18" s="1"/>
  <c r="W9" i="18" s="1"/>
  <c r="X9" i="18" s="1"/>
  <c r="Y9" i="18" s="1"/>
  <c r="Z9" i="18" s="1"/>
  <c r="AA9" i="18" s="1"/>
  <c r="AB9" i="18" s="1"/>
  <c r="AC9" i="18" s="1"/>
  <c r="AD9" i="18" s="1"/>
  <c r="T7" i="18"/>
  <c r="U7" i="18" s="1"/>
  <c r="V7" i="18" s="1"/>
  <c r="W7" i="18" s="1"/>
  <c r="X7" i="18" s="1"/>
  <c r="Y7" i="18" s="1"/>
  <c r="T8" i="18"/>
  <c r="U8" i="18" s="1"/>
  <c r="V8" i="18" s="1"/>
  <c r="W8" i="18" s="1"/>
  <c r="X8" i="18" s="1"/>
  <c r="Y8" i="18" s="1"/>
  <c r="T5" i="18"/>
  <c r="U5" i="18" s="1"/>
  <c r="V5" i="18" s="1"/>
  <c r="W5" i="18" s="1"/>
  <c r="X5" i="18" s="1"/>
  <c r="Y5" i="18" s="1"/>
  <c r="Z5" i="18" s="1"/>
  <c r="AA5" i="18" s="1"/>
  <c r="AB5" i="18" s="1"/>
  <c r="AC5" i="18" s="1"/>
  <c r="AD5" i="18" s="1"/>
  <c r="T10" i="18" l="1"/>
  <c r="U10" i="18" s="1"/>
  <c r="V10" i="18" s="1"/>
  <c r="W10" i="18" s="1"/>
  <c r="X10" i="18" s="1"/>
  <c r="Y10" i="18" s="1"/>
  <c r="Z10" i="18" s="1"/>
  <c r="AA10" i="18" s="1"/>
  <c r="AB10" i="18" s="1"/>
  <c r="AC10" i="18" s="1"/>
  <c r="AD10" i="18" s="1"/>
  <c r="Z8" i="18"/>
  <c r="AA8" i="18" s="1"/>
  <c r="AB8" i="18" s="1"/>
  <c r="AC8" i="18" s="1"/>
  <c r="AD8" i="18" s="1"/>
  <c r="Z7" i="18"/>
  <c r="AA7" i="18" s="1"/>
  <c r="AB7" i="18" s="1"/>
  <c r="AC7" i="18" s="1"/>
  <c r="AD7" i="18" s="1"/>
</calcChain>
</file>

<file path=xl/sharedStrings.xml><?xml version="1.0" encoding="utf-8"?>
<sst xmlns="http://schemas.openxmlformats.org/spreadsheetml/2006/main" count="93" uniqueCount="37">
  <si>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</si>
  <si>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</si>
  <si>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</si>
  <si>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</si>
  <si>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</si>
  <si>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</si>
  <si>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</si>
  <si>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</si>
  <si>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</si>
  <si>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εικονικών προϊόντων VLU/FttΗ</t>
  </si>
  <si>
    <t>Υπηρεσίες ΟΚΣΥ</t>
  </si>
  <si>
    <t>Μελέτες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</si>
  <si>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</si>
  <si>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</si>
  <si>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</si>
  <si>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</si>
  <si>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</si>
  <si>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</si>
  <si>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</si>
  <si>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</si>
  <si>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</si>
  <si>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</si>
  <si>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</si>
  <si>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</si>
  <si>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</si>
  <si>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>Αριθμός Συνδέσεων για πρόσβαση ΟΚΣΥ</t>
  </si>
  <si>
    <t xml:space="preserve">Προτεινόμενη Τιμή </t>
  </si>
  <si>
    <t>Εφάπαξ τέλος σύνδεσης υπηρεσιών VLU/FttΗ (καλύπτει και FTTH/BRAS)</t>
  </si>
  <si>
    <t>Πληθωρισμός</t>
  </si>
  <si>
    <t>Εφάπαξ Τέλος Ενεργοποίησης Συμμετρικής  Πρόσβασης Χαλκού SVC 2 ζεύγη</t>
  </si>
  <si>
    <t>Εφάπαξ Τέλος Ενεργοποίησης Συμμετρικής  Πρόσβασης Χαλκού SVC 1 ζεύγος</t>
  </si>
  <si>
    <t>Εφάπαξ Τέλος Μεταβολής Χωρητικότητας Συμμετρικής Πρόσβασης Χαλκού SVC, με χρήση υφιστάμενων φορέων</t>
  </si>
  <si>
    <t>Εφάπαξ Τέλος Μεταβολής Χωρητικότητας Συμμετρικής Εικονικής Οπτικής Πρόσβασης SVO</t>
  </si>
  <si>
    <t>Εφάπαξ Τέλος Απόρριψης Τεχνικής Προμελέτης SVO</t>
  </si>
  <si>
    <t>Εφάπαξ τέλος Ενεργοποίησης Συμμετρικής Εικονικής Οπτικής Πρόσβασης SVO</t>
  </si>
  <si>
    <t>Εφάπαξ τέλος Ενεργοποίησης Συμμετρικής Εικονικής Οπτικής Πρόσβασης SVO σε υφιστάμενο συνδρομητή FttΗ</t>
  </si>
  <si>
    <t>Εφάπαξ Τέλος Μεταβολής Χωρητικότητας Συμμετρικής Πρόσβασης Χαλκού SVC με ενεργοποίηση και δεύτερου φορέα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</si>
</sst>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9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</cellStyleXfs>
  <cellXfs count="51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5" borderId="2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1" fontId="4" fillId="6" borderId="1" xfId="2" applyNumberFormat="1" applyFont="1" applyFill="1" applyBorder="1" applyAlignment="1">
      <alignment horizontal="center" vertical="center"/>
    </xf>
    <xf numFmtId="164" fontId="1" fillId="6" borderId="3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1" fillId="5" borderId="1" xfId="2" applyFont="1" applyFill="1" applyBorder="1" applyAlignment="1">
      <alignment horizontal="center" vertical="center"/>
    </xf>
    <xf numFmtId="9" fontId="1" fillId="5" borderId="3" xfId="2" applyFont="1" applyFill="1" applyBorder="1" applyAlignment="1">
      <alignment horizontal="center" vertical="center" wrapText="1"/>
    </xf>
    <xf numFmtId="9" fontId="3" fillId="4" borderId="1" xfId="2" applyFont="1" applyFill="1" applyBorder="1" applyAlignment="1">
      <alignment horizontal="center" vertical="center" wrapText="1"/>
    </xf>
    <xf numFmtId="9" fontId="4" fillId="4" borderId="1" xfId="2" applyFont="1" applyFill="1" applyBorder="1" applyAlignment="1">
      <alignment horizontal="center" vertic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0" fontId="4" fillId="6" borderId="1" xfId="2" applyNumberFormat="1" applyFont="1" applyFill="1" applyBorder="1" applyAlignment="1">
      <alignment horizontal="center" vertical="center"/>
    </xf>
    <xf numFmtId="164" fontId="1" fillId="5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5">
    <cellStyle name="H0" xfId="1" xr:uid="{00000000-0005-0000-0000-000000000000}"/>
    <cellStyle name="Normal" xfId="0" builtinId="0"/>
    <cellStyle name="Normal 2" xfId="4" xr:uid="{00000000-0005-0000-0000-000001000000}"/>
    <cellStyle name="Percent" xfId="2" builtinId="5"/>
    <cellStyle name="Κανονικό 10 10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workbookViewId="0">
      <selection activeCell="D5" sqref="D5"/>
    </sheetView>
  </sheetViews>
  <sheetFormatPr defaultRowHeight="15" x14ac:dyDescent="0.25"/>
  <cols>
    <col min="1" max="1" width="39.7109375" customWidth="1"/>
    <col min="2" max="2" width="44.28515625" customWidth="1"/>
    <col min="3" max="3" width="47.140625" style="11" bestFit="1" customWidth="1"/>
    <col min="4" max="4" width="19.28515625" customWidth="1"/>
  </cols>
  <sheetData>
    <row r="1" spans="1:4" ht="47.25" x14ac:dyDescent="0.25">
      <c r="A1" s="18" t="s">
        <v>22</v>
      </c>
      <c r="B1" s="18" t="s">
        <v>23</v>
      </c>
      <c r="C1" s="20" t="s">
        <v>24</v>
      </c>
      <c r="D1" s="20" t="s">
        <v>25</v>
      </c>
    </row>
    <row r="2" spans="1:4" ht="15.75" x14ac:dyDescent="0.25">
      <c r="A2" s="39">
        <v>0.16600000000000001</v>
      </c>
      <c r="B2" s="39">
        <v>0.16600000000000001</v>
      </c>
      <c r="C2" s="21">
        <v>3</v>
      </c>
      <c r="D2" s="21">
        <v>2</v>
      </c>
    </row>
    <row r="3" spans="1:4" ht="8.25" customHeight="1" x14ac:dyDescent="0.25"/>
    <row r="4" spans="1:4" x14ac:dyDescent="0.25">
      <c r="A4" s="46" t="s">
        <v>7</v>
      </c>
      <c r="B4" s="17" t="s">
        <v>13</v>
      </c>
      <c r="C4" s="4" t="s">
        <v>20</v>
      </c>
    </row>
    <row r="5" spans="1:4" ht="30" x14ac:dyDescent="0.25">
      <c r="A5" s="44"/>
      <c r="B5" s="9" t="s">
        <v>14</v>
      </c>
      <c r="C5" s="5" t="s">
        <v>21</v>
      </c>
    </row>
    <row r="6" spans="1:4" x14ac:dyDescent="0.25">
      <c r="A6" s="44" t="s">
        <v>4</v>
      </c>
      <c r="B6" s="17" t="s">
        <v>13</v>
      </c>
      <c r="C6" s="4" t="s">
        <v>20</v>
      </c>
    </row>
    <row r="7" spans="1:4" ht="30" x14ac:dyDescent="0.25">
      <c r="A7" s="44"/>
      <c r="B7" s="9" t="s">
        <v>14</v>
      </c>
      <c r="C7" s="5" t="s">
        <v>21</v>
      </c>
    </row>
    <row r="8" spans="1:4" x14ac:dyDescent="0.25">
      <c r="A8" s="44" t="s">
        <v>11</v>
      </c>
      <c r="B8" s="17" t="s">
        <v>13</v>
      </c>
      <c r="C8" s="4" t="s">
        <v>20</v>
      </c>
    </row>
    <row r="9" spans="1:4" ht="30" x14ac:dyDescent="0.25">
      <c r="A9" s="44"/>
      <c r="B9" s="9" t="s">
        <v>14</v>
      </c>
      <c r="C9" s="5" t="s">
        <v>21</v>
      </c>
    </row>
    <row r="10" spans="1:4" x14ac:dyDescent="0.25">
      <c r="A10" s="44" t="s">
        <v>1</v>
      </c>
      <c r="B10" s="17" t="s">
        <v>13</v>
      </c>
      <c r="C10" s="4" t="s">
        <v>20</v>
      </c>
    </row>
    <row r="11" spans="1:4" ht="30" x14ac:dyDescent="0.25">
      <c r="A11" s="44"/>
      <c r="B11" s="9" t="s">
        <v>14</v>
      </c>
      <c r="C11" s="5" t="s">
        <v>21</v>
      </c>
    </row>
    <row r="12" spans="1:4" x14ac:dyDescent="0.25">
      <c r="A12" s="44" t="s">
        <v>0</v>
      </c>
      <c r="B12" s="17" t="s">
        <v>13</v>
      </c>
      <c r="C12" s="4" t="s">
        <v>20</v>
      </c>
    </row>
    <row r="13" spans="1:4" ht="30" x14ac:dyDescent="0.25">
      <c r="A13" s="44"/>
      <c r="B13" s="9" t="s">
        <v>14</v>
      </c>
      <c r="C13" s="5" t="s">
        <v>21</v>
      </c>
    </row>
    <row r="14" spans="1:4" x14ac:dyDescent="0.25">
      <c r="A14" s="44" t="s">
        <v>3</v>
      </c>
      <c r="B14" s="17" t="s">
        <v>13</v>
      </c>
      <c r="C14" s="4" t="s">
        <v>20</v>
      </c>
    </row>
    <row r="15" spans="1:4" ht="30" x14ac:dyDescent="0.25">
      <c r="A15" s="44"/>
      <c r="B15" s="9" t="s">
        <v>14</v>
      </c>
      <c r="C15" s="5" t="s">
        <v>21</v>
      </c>
    </row>
    <row r="16" spans="1:4" x14ac:dyDescent="0.25">
      <c r="A16" s="44" t="s">
        <v>2</v>
      </c>
      <c r="B16" s="17" t="s">
        <v>13</v>
      </c>
      <c r="C16" s="4" t="s">
        <v>20</v>
      </c>
    </row>
    <row r="17" spans="1:3" ht="30" x14ac:dyDescent="0.25">
      <c r="A17" s="44"/>
      <c r="B17" s="9" t="s">
        <v>14</v>
      </c>
      <c r="C17" s="5" t="s">
        <v>21</v>
      </c>
    </row>
    <row r="18" spans="1:3" ht="30" x14ac:dyDescent="0.25">
      <c r="A18" s="15" t="s">
        <v>12</v>
      </c>
      <c r="B18" s="9" t="s">
        <v>5</v>
      </c>
      <c r="C18" s="5" t="s">
        <v>21</v>
      </c>
    </row>
    <row r="19" spans="1:3" x14ac:dyDescent="0.25">
      <c r="A19" s="45" t="s">
        <v>8</v>
      </c>
      <c r="B19" s="17" t="s">
        <v>13</v>
      </c>
      <c r="C19" s="4" t="s">
        <v>20</v>
      </c>
    </row>
    <row r="20" spans="1:3" ht="30" x14ac:dyDescent="0.25">
      <c r="A20" s="45"/>
      <c r="B20" s="9" t="s">
        <v>14</v>
      </c>
      <c r="C20" s="5" t="s">
        <v>21</v>
      </c>
    </row>
    <row r="21" spans="1:3" ht="30" x14ac:dyDescent="0.25">
      <c r="A21" s="16" t="s">
        <v>15</v>
      </c>
      <c r="B21" s="17" t="s">
        <v>19</v>
      </c>
      <c r="C21" s="19" t="s">
        <v>18</v>
      </c>
    </row>
  </sheetData>
  <mergeCells count="8">
    <mergeCell ref="A16:A17"/>
    <mergeCell ref="A19:A20"/>
    <mergeCell ref="A4:A5"/>
    <mergeCell ref="A6:A7"/>
    <mergeCell ref="A8:A9"/>
    <mergeCell ref="A10:A11"/>
    <mergeCell ref="A12:A13"/>
    <mergeCell ref="A14:A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34C1D-584F-435E-BE01-B79CB9A7D62F}">
  <dimension ref="A1:AD14"/>
  <sheetViews>
    <sheetView tabSelected="1" zoomScale="70" zoomScaleNormal="7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7" sqref="D17"/>
    </sheetView>
  </sheetViews>
  <sheetFormatPr defaultColWidth="24.5703125" defaultRowHeight="15.75" x14ac:dyDescent="0.25"/>
  <cols>
    <col min="1" max="1" width="78.85546875" style="26" customWidth="1"/>
    <col min="2" max="2" width="13.7109375" style="1" customWidth="1"/>
    <col min="3" max="3" width="13.85546875" style="13" customWidth="1"/>
    <col min="4" max="4" width="13.42578125" style="1" customWidth="1"/>
    <col min="5" max="5" width="13.85546875" style="13" customWidth="1"/>
    <col min="6" max="6" width="13.5703125" style="1" customWidth="1"/>
    <col min="7" max="7" width="13" style="13" customWidth="1"/>
    <col min="8" max="8" width="13" style="1" customWidth="1"/>
    <col min="9" max="9" width="13.85546875" style="13" customWidth="1"/>
    <col min="10" max="10" width="14" style="1" customWidth="1"/>
    <col min="11" max="11" width="13" style="14" customWidth="1"/>
    <col min="12" max="12" width="14.42578125" customWidth="1"/>
    <col min="13" max="13" width="13" style="14" customWidth="1"/>
    <col min="14" max="14" width="13.5703125" customWidth="1"/>
    <col min="15" max="15" width="13" style="14" customWidth="1"/>
    <col min="16" max="16" width="17.28515625" style="14" customWidth="1"/>
    <col min="17" max="17" width="13.140625" customWidth="1"/>
    <col min="18" max="18" width="13" style="14" customWidth="1"/>
    <col min="19" max="19" width="21" style="32" customWidth="1"/>
    <col min="20" max="20" width="14.7109375" style="14" customWidth="1"/>
    <col min="21" max="21" width="14.85546875" customWidth="1"/>
    <col min="22" max="30" width="13.5703125" customWidth="1"/>
  </cols>
  <sheetData>
    <row r="1" spans="1:30" ht="90" x14ac:dyDescent="0.25">
      <c r="A1" s="50" t="s">
        <v>17</v>
      </c>
      <c r="B1" s="46" t="s">
        <v>7</v>
      </c>
      <c r="C1" s="44"/>
      <c r="D1" s="44" t="s">
        <v>4</v>
      </c>
      <c r="E1" s="44"/>
      <c r="F1" s="44" t="s">
        <v>11</v>
      </c>
      <c r="G1" s="44"/>
      <c r="H1" s="44" t="s">
        <v>1</v>
      </c>
      <c r="I1" s="44"/>
      <c r="J1" s="44" t="s">
        <v>0</v>
      </c>
      <c r="K1" s="44"/>
      <c r="L1" s="44" t="s">
        <v>3</v>
      </c>
      <c r="M1" s="44"/>
      <c r="N1" s="44" t="s">
        <v>2</v>
      </c>
      <c r="O1" s="44"/>
      <c r="P1" s="15" t="s">
        <v>12</v>
      </c>
      <c r="Q1" s="45" t="s">
        <v>8</v>
      </c>
      <c r="R1" s="45"/>
      <c r="S1" s="33" t="s">
        <v>15</v>
      </c>
      <c r="U1" s="47" t="s">
        <v>28</v>
      </c>
      <c r="V1" s="48"/>
      <c r="W1" s="48"/>
      <c r="X1" s="48"/>
      <c r="Y1" s="48"/>
      <c r="Z1" s="48"/>
      <c r="AA1" s="48"/>
      <c r="AB1" s="48"/>
      <c r="AC1" s="48"/>
      <c r="AD1" s="48"/>
    </row>
    <row r="2" spans="1:30" ht="75" x14ac:dyDescent="0.25">
      <c r="A2" s="50" t="s">
        <v>6</v>
      </c>
      <c r="B2" s="43" t="s">
        <v>13</v>
      </c>
      <c r="C2" s="40" t="s">
        <v>14</v>
      </c>
      <c r="D2" s="43" t="s">
        <v>13</v>
      </c>
      <c r="E2" s="40" t="s">
        <v>14</v>
      </c>
      <c r="F2" s="43" t="s">
        <v>13</v>
      </c>
      <c r="G2" s="40" t="s">
        <v>14</v>
      </c>
      <c r="H2" s="43" t="s">
        <v>13</v>
      </c>
      <c r="I2" s="40" t="s">
        <v>14</v>
      </c>
      <c r="J2" s="43" t="s">
        <v>13</v>
      </c>
      <c r="K2" s="40" t="s">
        <v>14</v>
      </c>
      <c r="L2" s="43" t="s">
        <v>13</v>
      </c>
      <c r="M2" s="40" t="s">
        <v>14</v>
      </c>
      <c r="N2" s="43" t="s">
        <v>13</v>
      </c>
      <c r="O2" s="40" t="s">
        <v>14</v>
      </c>
      <c r="P2" s="40" t="s">
        <v>5</v>
      </c>
      <c r="Q2" s="43" t="s">
        <v>13</v>
      </c>
      <c r="R2" s="40" t="s">
        <v>14</v>
      </c>
      <c r="S2" s="34" t="s">
        <v>16</v>
      </c>
      <c r="T2" s="22" t="s">
        <v>26</v>
      </c>
      <c r="U2" s="20">
        <v>2019</v>
      </c>
      <c r="V2" s="38">
        <v>2020</v>
      </c>
      <c r="W2" s="38">
        <v>2021</v>
      </c>
      <c r="X2" s="38">
        <v>2022</v>
      </c>
      <c r="Y2" s="38">
        <v>2023</v>
      </c>
      <c r="Z2" s="38">
        <v>2024</v>
      </c>
      <c r="AA2" s="38">
        <v>2025</v>
      </c>
      <c r="AB2" s="38">
        <v>2026</v>
      </c>
      <c r="AC2" s="38">
        <v>2027</v>
      </c>
      <c r="AD2" s="38">
        <v>2028</v>
      </c>
    </row>
    <row r="3" spans="1:30" ht="15.75" customHeight="1" x14ac:dyDescent="0.25">
      <c r="A3" s="23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35"/>
      <c r="T3" s="6"/>
      <c r="U3" s="37">
        <v>8.0000000000000002E-3</v>
      </c>
      <c r="V3" s="37">
        <v>8.9999999999999993E-3</v>
      </c>
      <c r="W3" s="37">
        <v>1.2999999999999999E-2</v>
      </c>
      <c r="X3" s="37">
        <v>1.4E-2</v>
      </c>
      <c r="Y3" s="37">
        <v>1.7999999999999999E-2</v>
      </c>
      <c r="Z3" s="37">
        <v>1.7999999999999999E-2</v>
      </c>
      <c r="AA3" s="37">
        <v>1.7999999999999999E-2</v>
      </c>
      <c r="AB3" s="37">
        <v>1.7999999999999999E-2</v>
      </c>
      <c r="AC3" s="37">
        <v>1.7999999999999999E-2</v>
      </c>
      <c r="AD3" s="37">
        <v>1.7999999999999999E-2</v>
      </c>
    </row>
    <row r="4" spans="1:30" ht="15.75" customHeight="1" x14ac:dyDescent="0.25">
      <c r="A4" s="23" t="s">
        <v>9</v>
      </c>
      <c r="B4" s="2"/>
      <c r="C4" s="12"/>
      <c r="D4" s="2"/>
      <c r="E4" s="12"/>
      <c r="F4" s="2"/>
      <c r="G4" s="12"/>
      <c r="H4" s="2"/>
      <c r="I4" s="12"/>
      <c r="J4" s="2"/>
      <c r="K4" s="7"/>
      <c r="L4" s="3"/>
      <c r="M4" s="7"/>
      <c r="N4" s="3"/>
      <c r="O4" s="7"/>
      <c r="P4" s="7"/>
      <c r="Q4" s="3"/>
      <c r="R4" s="7"/>
      <c r="S4" s="36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</row>
    <row r="5" spans="1:30" s="30" customFormat="1" ht="15.75" customHeight="1" x14ac:dyDescent="0.25">
      <c r="A5" s="25" t="s">
        <v>27</v>
      </c>
      <c r="B5" s="27">
        <v>31.5</v>
      </c>
      <c r="C5" s="10">
        <v>0.22</v>
      </c>
      <c r="D5" s="27">
        <v>60</v>
      </c>
      <c r="E5" s="10">
        <v>0.26</v>
      </c>
      <c r="F5" s="27">
        <v>66</v>
      </c>
      <c r="G5" s="10">
        <v>0.22</v>
      </c>
      <c r="H5" s="27">
        <v>50</v>
      </c>
      <c r="I5" s="10">
        <v>0.31</v>
      </c>
      <c r="J5" s="27">
        <v>240</v>
      </c>
      <c r="K5" s="10">
        <v>0.31</v>
      </c>
      <c r="L5" s="27">
        <v>32</v>
      </c>
      <c r="M5" s="8">
        <v>0.31</v>
      </c>
      <c r="N5" s="27">
        <v>5</v>
      </c>
      <c r="O5" s="8">
        <v>0.31</v>
      </c>
      <c r="P5" s="12"/>
      <c r="Q5" s="28"/>
      <c r="R5" s="12"/>
      <c r="S5" s="31"/>
      <c r="T5" s="29">
        <f>(B5*C5+D5*E5+F5*G5+H5*I5+J5*K5+L5*M5+N5*O5+P5+Q5*R5)*(1+Parameters!$A$2)/Parameters!$C$2</f>
        <v>53.799240000000005</v>
      </c>
      <c r="U5" s="14">
        <f t="shared" ref="U5:U14" si="0">T5</f>
        <v>53.799240000000005</v>
      </c>
      <c r="V5" s="14">
        <f>U5*(1+$U$3)</f>
        <v>54.229633920000005</v>
      </c>
      <c r="W5" s="14">
        <f>V5*(1+$V$3)</f>
        <v>54.717700625280003</v>
      </c>
      <c r="X5" s="14">
        <f>W5*(1+$W$3)</f>
        <v>55.429030733408638</v>
      </c>
      <c r="Y5" s="14">
        <f>X5*(1+$X$3)</f>
        <v>56.205037163676359</v>
      </c>
      <c r="Z5" s="14">
        <f>Y5*(1+$Y$3)</f>
        <v>57.216727832622531</v>
      </c>
      <c r="AA5" s="14">
        <f>Z5*(1+$Z$3)</f>
        <v>58.246628933609735</v>
      </c>
      <c r="AB5" s="14">
        <f>AA5*(1+$AA$3)</f>
        <v>59.295068254414709</v>
      </c>
      <c r="AC5" s="14">
        <f>AB5*(1+$AB$3)</f>
        <v>60.362379482994172</v>
      </c>
      <c r="AD5" s="14">
        <f>AC5*(1+$AC$3)</f>
        <v>61.448902313688066</v>
      </c>
    </row>
    <row r="6" spans="1:30" ht="15.75" customHeight="1" x14ac:dyDescent="0.25">
      <c r="A6" s="23" t="s">
        <v>10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36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</row>
    <row r="7" spans="1:30" ht="15.75" customHeight="1" x14ac:dyDescent="0.25">
      <c r="A7" s="24" t="s">
        <v>30</v>
      </c>
      <c r="B7" s="42">
        <v>8</v>
      </c>
      <c r="C7" s="41">
        <v>0.22</v>
      </c>
      <c r="D7" s="42">
        <v>15</v>
      </c>
      <c r="E7" s="41">
        <v>0.26</v>
      </c>
      <c r="F7" s="42"/>
      <c r="G7" s="41"/>
      <c r="H7" s="42">
        <v>50</v>
      </c>
      <c r="I7" s="10">
        <v>0.31</v>
      </c>
      <c r="J7" s="42">
        <v>35</v>
      </c>
      <c r="K7" s="41">
        <v>0.31</v>
      </c>
      <c r="L7" s="42">
        <v>10</v>
      </c>
      <c r="M7" s="8">
        <v>0.31</v>
      </c>
      <c r="N7" s="42">
        <v>8</v>
      </c>
      <c r="O7" s="8">
        <v>0.31</v>
      </c>
      <c r="P7" s="42">
        <v>2</v>
      </c>
      <c r="Q7" s="42"/>
      <c r="R7" s="41"/>
      <c r="S7" s="49"/>
      <c r="T7" s="29">
        <f>(B7*C7+D7*E7+F7*G7+H7*I7+J7*K7+L7*M7+N7*O7+P7+Q7*R7)*(1+Parameters!$B$2)</f>
        <v>46.161939999999994</v>
      </c>
      <c r="U7" s="14">
        <f t="shared" si="0"/>
        <v>46.161939999999994</v>
      </c>
      <c r="V7" s="14">
        <f>U7*(1+$U$3)</f>
        <v>46.531235519999996</v>
      </c>
      <c r="W7" s="14">
        <f>V7*(1+$V$3)</f>
        <v>46.950016639679994</v>
      </c>
      <c r="X7" s="14">
        <f>W7*(1+$W$3)</f>
        <v>47.560366855995831</v>
      </c>
      <c r="Y7" s="14">
        <f>X7*(1+$X$3)</f>
        <v>48.226211991979774</v>
      </c>
      <c r="Z7" s="14">
        <f>Y7*(1+$Y$3)</f>
        <v>49.09428380783541</v>
      </c>
      <c r="AA7" s="14">
        <f>Z7*(1+$Z$3)</f>
        <v>49.977980916376445</v>
      </c>
      <c r="AB7" s="14">
        <f>AA7*(1+$AA$3)</f>
        <v>50.877584572871221</v>
      </c>
      <c r="AC7" s="14">
        <f>AB7*(1+$AB$3)</f>
        <v>51.793381095182902</v>
      </c>
      <c r="AD7" s="14">
        <f>AC7*(1+$AC$3)</f>
        <v>52.725661954896196</v>
      </c>
    </row>
    <row r="8" spans="1:30" ht="15.75" customHeight="1" x14ac:dyDescent="0.25">
      <c r="A8" s="24" t="s">
        <v>29</v>
      </c>
      <c r="B8" s="42">
        <v>8</v>
      </c>
      <c r="C8" s="41">
        <v>0.22</v>
      </c>
      <c r="D8" s="42">
        <v>15</v>
      </c>
      <c r="E8" s="41">
        <v>0.26</v>
      </c>
      <c r="F8" s="42"/>
      <c r="G8" s="41"/>
      <c r="H8" s="42">
        <v>50</v>
      </c>
      <c r="I8" s="10">
        <v>0.31</v>
      </c>
      <c r="J8" s="42">
        <v>35</v>
      </c>
      <c r="K8" s="41">
        <v>0.31</v>
      </c>
      <c r="L8" s="42">
        <v>15</v>
      </c>
      <c r="M8" s="8">
        <v>0.31</v>
      </c>
      <c r="N8" s="42">
        <v>8</v>
      </c>
      <c r="O8" s="8">
        <v>0.31</v>
      </c>
      <c r="P8" s="42">
        <v>2</v>
      </c>
      <c r="Q8" s="42"/>
      <c r="R8" s="41"/>
      <c r="S8" s="49"/>
      <c r="T8" s="29">
        <f>(B8*C8+D8*E8+F8*G8+H8*I8+J8*K8+L8*M8+N8*O8+P8+Q8*R8)*(1+Parameters!$B$2)</f>
        <v>47.969239999999992</v>
      </c>
      <c r="U8" s="14">
        <f t="shared" si="0"/>
        <v>47.969239999999992</v>
      </c>
      <c r="V8" s="14">
        <f>U8*(1+$U$3)</f>
        <v>48.352993919999996</v>
      </c>
      <c r="W8" s="14">
        <f>V8*(1+$V$3)</f>
        <v>48.788170865279994</v>
      </c>
      <c r="X8" s="14">
        <f>W8*(1+$W$3)</f>
        <v>49.422417086528633</v>
      </c>
      <c r="Y8" s="14">
        <f>X8*(1+$X$3)</f>
        <v>50.114330925740035</v>
      </c>
      <c r="Z8" s="14">
        <f>Y8*(1+$Y$3)</f>
        <v>51.016388882403355</v>
      </c>
      <c r="AA8" s="14">
        <f>Z8*(1+$Z$3)</f>
        <v>51.934683882286613</v>
      </c>
      <c r="AB8" s="14">
        <f>AA8*(1+$AA$3)</f>
        <v>52.869508192167771</v>
      </c>
      <c r="AC8" s="14">
        <f>AB8*(1+$AB$3)</f>
        <v>53.821159339626789</v>
      </c>
      <c r="AD8" s="14">
        <f>AC8*(1+$AC$3)</f>
        <v>54.789940207740074</v>
      </c>
    </row>
    <row r="9" spans="1:30" ht="31.5" x14ac:dyDescent="0.25">
      <c r="A9" s="24" t="s">
        <v>35</v>
      </c>
      <c r="B9" s="42">
        <v>8</v>
      </c>
      <c r="C9" s="41">
        <v>0.22</v>
      </c>
      <c r="D9" s="42">
        <v>8</v>
      </c>
      <c r="E9" s="41">
        <v>0.26</v>
      </c>
      <c r="F9" s="42"/>
      <c r="G9" s="41"/>
      <c r="H9" s="42">
        <v>50</v>
      </c>
      <c r="I9" s="10">
        <v>0.31</v>
      </c>
      <c r="J9" s="42">
        <v>20</v>
      </c>
      <c r="K9" s="41">
        <v>0.31</v>
      </c>
      <c r="L9" s="42">
        <v>10</v>
      </c>
      <c r="M9" s="8">
        <v>0.31</v>
      </c>
      <c r="N9" s="42">
        <v>5</v>
      </c>
      <c r="O9" s="8">
        <v>0.31</v>
      </c>
      <c r="P9" s="42"/>
      <c r="Q9" s="42"/>
      <c r="R9" s="41"/>
      <c r="S9" s="49"/>
      <c r="T9" s="29">
        <f>(B9*C9+D9*E9+F9*G9+H9*I9+J9*K9+L9*M9+N9*O9+P9+Q9*R9)*(1+Parameters!$B$2)</f>
        <v>35.201540000000001</v>
      </c>
      <c r="U9" s="14">
        <f t="shared" ref="U9" si="1">T9</f>
        <v>35.201540000000001</v>
      </c>
      <c r="V9" s="14">
        <f>U9*(1+$U$3)</f>
        <v>35.483152320000002</v>
      </c>
      <c r="W9" s="14">
        <f>V9*(1+$V$3)</f>
        <v>35.802500690879995</v>
      </c>
      <c r="X9" s="14">
        <f>W9*(1+$W$3)</f>
        <v>36.267933199861432</v>
      </c>
      <c r="Y9" s="14">
        <f>X9*(1+$X$3)</f>
        <v>36.775684264659489</v>
      </c>
      <c r="Z9" s="14">
        <f>Y9*(1+$Y$3)</f>
        <v>37.437646581423358</v>
      </c>
      <c r="AA9" s="14">
        <f>Z9*(1+$Z$3)</f>
        <v>38.111524219888977</v>
      </c>
      <c r="AB9" s="14">
        <f>AA9*(1+$AA$3)</f>
        <v>38.797531655846981</v>
      </c>
      <c r="AC9" s="14">
        <f>AB9*(1+$AB$3)</f>
        <v>39.495887225652226</v>
      </c>
      <c r="AD9" s="14">
        <f>AC9*(1+$AC$3)</f>
        <v>40.206813195713963</v>
      </c>
    </row>
    <row r="10" spans="1:30" x14ac:dyDescent="0.25">
      <c r="A10" s="24" t="s">
        <v>34</v>
      </c>
      <c r="B10" s="42"/>
      <c r="C10" s="41"/>
      <c r="D10" s="42"/>
      <c r="E10" s="41"/>
      <c r="F10" s="42"/>
      <c r="G10" s="41"/>
      <c r="H10" s="42"/>
      <c r="I10" s="10"/>
      <c r="J10" s="42"/>
      <c r="K10" s="41"/>
      <c r="L10" s="42"/>
      <c r="M10" s="8"/>
      <c r="N10" s="42"/>
      <c r="O10" s="8"/>
      <c r="P10" s="42"/>
      <c r="Q10" s="42"/>
      <c r="R10" s="41"/>
      <c r="S10" s="49"/>
      <c r="T10" s="29">
        <f>T9+T5</f>
        <v>89.000780000000006</v>
      </c>
      <c r="U10" s="14">
        <f t="shared" si="0"/>
        <v>89.000780000000006</v>
      </c>
      <c r="V10" s="14">
        <f>U10*(1+$U$3)</f>
        <v>89.71278624</v>
      </c>
      <c r="W10" s="14">
        <f>V10*(1+$V$3)</f>
        <v>90.520201316159984</v>
      </c>
      <c r="X10" s="14">
        <f>W10*(1+$W$3)</f>
        <v>91.696963933270055</v>
      </c>
      <c r="Y10" s="14">
        <f>X10*(1+$X$3)</f>
        <v>92.980721428335841</v>
      </c>
      <c r="Z10" s="14">
        <f>Y10*(1+$Y$3)</f>
        <v>94.65437441404589</v>
      </c>
      <c r="AA10" s="14">
        <f>Z10*(1+$Z$3)</f>
        <v>96.358153153498719</v>
      </c>
      <c r="AB10" s="14">
        <f>AA10*(1+$AA$3)</f>
        <v>98.092599910261697</v>
      </c>
      <c r="AC10" s="14">
        <f>AB10*(1+$AB$3)</f>
        <v>99.858266708646411</v>
      </c>
      <c r="AD10" s="14">
        <f>AC10*(1+$AC$3)</f>
        <v>101.65571550940204</v>
      </c>
    </row>
    <row r="11" spans="1:30" ht="31.5" x14ac:dyDescent="0.25">
      <c r="A11" s="24" t="s">
        <v>31</v>
      </c>
      <c r="B11" s="42">
        <v>4</v>
      </c>
      <c r="C11" s="41">
        <v>0.22</v>
      </c>
      <c r="D11" s="42">
        <v>5</v>
      </c>
      <c r="E11" s="41">
        <v>0.26</v>
      </c>
      <c r="F11" s="42"/>
      <c r="G11" s="41"/>
      <c r="H11" s="42"/>
      <c r="I11" s="10"/>
      <c r="J11" s="42"/>
      <c r="K11" s="41"/>
      <c r="L11" s="42"/>
      <c r="M11" s="8"/>
      <c r="N11" s="42">
        <v>2</v>
      </c>
      <c r="O11" s="8">
        <v>0.31</v>
      </c>
      <c r="P11" s="42"/>
      <c r="Q11" s="42"/>
      <c r="R11" s="41"/>
      <c r="S11" s="49">
        <v>0.5</v>
      </c>
      <c r="T11" s="29">
        <f>(B11*C11+D11*E11+F11*G11+H11*I11+J11*K11+L11*M11+N11*O11+P11+Q11*R11)*(1+Parameters!$B$2)</f>
        <v>3.2648000000000001</v>
      </c>
      <c r="U11" s="14">
        <f t="shared" si="0"/>
        <v>3.2648000000000001</v>
      </c>
      <c r="V11" s="14">
        <f t="shared" ref="V11:V14" si="2">U11*(1+$U$3)</f>
        <v>3.2909184000000002</v>
      </c>
      <c r="W11" s="14">
        <f t="shared" ref="W11:W14" si="3">V11*(1+$V$3)</f>
        <v>3.3205366655999997</v>
      </c>
      <c r="X11" s="14">
        <f t="shared" ref="X11:X14" si="4">W11*(1+$W$3)</f>
        <v>3.3637036422527995</v>
      </c>
      <c r="Y11" s="14">
        <f t="shared" ref="Y11:Y14" si="5">X11*(1+$X$3)</f>
        <v>3.4107954932443389</v>
      </c>
      <c r="Z11" s="14">
        <f t="shared" ref="Z11:Z14" si="6">Y11*(1+$Y$3)</f>
        <v>3.4721898121227373</v>
      </c>
      <c r="AA11" s="14">
        <f t="shared" ref="AA11:AA14" si="7">Z11*(1+$Z$3)</f>
        <v>3.5346892287409464</v>
      </c>
      <c r="AB11" s="14">
        <f t="shared" ref="AB11:AB14" si="8">AA11*(1+$AA$3)</f>
        <v>3.5983136348582834</v>
      </c>
      <c r="AC11" s="14">
        <f t="shared" ref="AC11:AC14" si="9">AB11*(1+$AB$3)</f>
        <v>3.6630832802857327</v>
      </c>
      <c r="AD11" s="14">
        <f t="shared" ref="AD11:AD14" si="10">AC11*(1+$AC$3)</f>
        <v>3.7290187793308758</v>
      </c>
    </row>
    <row r="12" spans="1:30" ht="31.5" x14ac:dyDescent="0.25">
      <c r="A12" s="24" t="s">
        <v>36</v>
      </c>
      <c r="B12" s="42">
        <v>8</v>
      </c>
      <c r="C12" s="41">
        <v>0.22</v>
      </c>
      <c r="D12" s="42">
        <v>15</v>
      </c>
      <c r="E12" s="41">
        <v>0.26</v>
      </c>
      <c r="F12" s="42"/>
      <c r="G12" s="41"/>
      <c r="H12" s="42">
        <v>50</v>
      </c>
      <c r="I12" s="10">
        <v>0.31</v>
      </c>
      <c r="J12" s="42">
        <v>35</v>
      </c>
      <c r="K12" s="41">
        <v>0.31</v>
      </c>
      <c r="L12" s="42">
        <v>15</v>
      </c>
      <c r="M12" s="8">
        <v>0.31</v>
      </c>
      <c r="N12" s="42">
        <v>8</v>
      </c>
      <c r="O12" s="8">
        <v>0.31</v>
      </c>
      <c r="P12" s="42">
        <v>2</v>
      </c>
      <c r="Q12" s="42"/>
      <c r="R12" s="41"/>
      <c r="S12" s="49"/>
      <c r="T12" s="29">
        <f>(B12*C12+D12*E12+F12*G12+H12*I12+J12*K12+L12*M12+N12*O12+P12+Q12*R12)*(1+Parameters!$B$2)</f>
        <v>47.969239999999992</v>
      </c>
      <c r="U12" s="14">
        <f t="shared" si="0"/>
        <v>47.969239999999992</v>
      </c>
      <c r="V12" s="14">
        <f t="shared" si="2"/>
        <v>48.352993919999996</v>
      </c>
      <c r="W12" s="14">
        <f t="shared" si="3"/>
        <v>48.788170865279994</v>
      </c>
      <c r="X12" s="14">
        <f t="shared" si="4"/>
        <v>49.422417086528633</v>
      </c>
      <c r="Y12" s="14">
        <f t="shared" si="5"/>
        <v>50.114330925740035</v>
      </c>
      <c r="Z12" s="14">
        <f t="shared" si="6"/>
        <v>51.016388882403355</v>
      </c>
      <c r="AA12" s="14">
        <f t="shared" si="7"/>
        <v>51.934683882286613</v>
      </c>
      <c r="AB12" s="14">
        <f t="shared" si="8"/>
        <v>52.869508192167771</v>
      </c>
      <c r="AC12" s="14">
        <f t="shared" si="9"/>
        <v>53.821159339626789</v>
      </c>
      <c r="AD12" s="14">
        <f t="shared" si="10"/>
        <v>54.789940207740074</v>
      </c>
    </row>
    <row r="13" spans="1:30" ht="31.5" x14ac:dyDescent="0.25">
      <c r="A13" s="24" t="s">
        <v>32</v>
      </c>
      <c r="B13" s="42">
        <v>5</v>
      </c>
      <c r="C13" s="41">
        <v>0.22</v>
      </c>
      <c r="D13" s="42">
        <v>3</v>
      </c>
      <c r="E13" s="41">
        <v>0.26</v>
      </c>
      <c r="F13" s="42"/>
      <c r="G13" s="41"/>
      <c r="H13" s="42"/>
      <c r="I13" s="10"/>
      <c r="J13" s="42"/>
      <c r="K13" s="41"/>
      <c r="L13" s="42"/>
      <c r="M13" s="8"/>
      <c r="N13" s="42"/>
      <c r="O13" s="8"/>
      <c r="P13" s="42"/>
      <c r="Q13" s="42"/>
      <c r="R13" s="41"/>
      <c r="S13" s="49">
        <v>0.5</v>
      </c>
      <c r="T13" s="29">
        <f>(B13*C13+D13*E13+F13*G13+H13*I13+J13*K13+L13*M13+N13*O13+P13+Q13*R13)*(1+Parameters!$B$2)</f>
        <v>2.1920799999999998</v>
      </c>
      <c r="U13" s="14">
        <f t="shared" si="0"/>
        <v>2.1920799999999998</v>
      </c>
      <c r="V13" s="14">
        <f t="shared" si="2"/>
        <v>2.2096166399999997</v>
      </c>
      <c r="W13" s="14">
        <f t="shared" si="3"/>
        <v>2.2295031897599995</v>
      </c>
      <c r="X13" s="14">
        <f t="shared" si="4"/>
        <v>2.2584867312268795</v>
      </c>
      <c r="Y13" s="14">
        <f t="shared" si="5"/>
        <v>2.2901055454640558</v>
      </c>
      <c r="Z13" s="14">
        <f t="shared" si="6"/>
        <v>2.3313274452824087</v>
      </c>
      <c r="AA13" s="14">
        <f t="shared" si="7"/>
        <v>2.3732913392974919</v>
      </c>
      <c r="AB13" s="14">
        <f t="shared" si="8"/>
        <v>2.4160105834048466</v>
      </c>
      <c r="AC13" s="14">
        <f t="shared" si="9"/>
        <v>2.4594987739061338</v>
      </c>
      <c r="AD13" s="14">
        <f t="shared" si="10"/>
        <v>2.5037697518364443</v>
      </c>
    </row>
    <row r="14" spans="1:30" x14ac:dyDescent="0.25">
      <c r="A14" s="24" t="s">
        <v>33</v>
      </c>
      <c r="B14" s="42"/>
      <c r="C14" s="41"/>
      <c r="D14" s="42">
        <v>5</v>
      </c>
      <c r="E14" s="41">
        <v>0.26</v>
      </c>
      <c r="F14" s="42"/>
      <c r="G14" s="41"/>
      <c r="H14" s="42">
        <v>50</v>
      </c>
      <c r="I14" s="10">
        <v>0.31</v>
      </c>
      <c r="J14" s="42"/>
      <c r="K14" s="41"/>
      <c r="L14" s="42"/>
      <c r="M14" s="8"/>
      <c r="N14" s="42">
        <v>5</v>
      </c>
      <c r="O14" s="8">
        <v>0.31</v>
      </c>
      <c r="P14" s="42"/>
      <c r="Q14" s="42">
        <v>180</v>
      </c>
      <c r="R14" s="41">
        <v>0.31</v>
      </c>
      <c r="S14" s="49"/>
      <c r="T14" s="29">
        <f>(B14*C14+D14*E14+F14*G14+H14*I14+J14*K14+L14*M14+N14*O14+P14+Q14*R14)*(1+Parameters!$B$2)</f>
        <v>86.4589</v>
      </c>
      <c r="U14" s="14">
        <f t="shared" si="0"/>
        <v>86.4589</v>
      </c>
      <c r="V14" s="14">
        <f t="shared" si="2"/>
        <v>87.150571200000002</v>
      </c>
      <c r="W14" s="14">
        <f t="shared" si="3"/>
        <v>87.93492634079999</v>
      </c>
      <c r="X14" s="14">
        <f t="shared" si="4"/>
        <v>89.078080383230386</v>
      </c>
      <c r="Y14" s="14">
        <f t="shared" si="5"/>
        <v>90.325173508595611</v>
      </c>
      <c r="Z14" s="14">
        <f t="shared" si="6"/>
        <v>91.951026631750338</v>
      </c>
      <c r="AA14" s="14">
        <f t="shared" si="7"/>
        <v>93.606145111121847</v>
      </c>
      <c r="AB14" s="14">
        <f t="shared" si="8"/>
        <v>95.291055723122042</v>
      </c>
      <c r="AC14" s="14">
        <f t="shared" si="9"/>
        <v>97.006294726138236</v>
      </c>
      <c r="AD14" s="14">
        <f t="shared" si="10"/>
        <v>98.752408031208731</v>
      </c>
    </row>
  </sheetData>
  <autoFilter ref="A2:T14" xr:uid="{00000000-0009-0000-0000-000001000000}"/>
  <mergeCells count="9">
    <mergeCell ref="N1:O1"/>
    <mergeCell ref="Q1:R1"/>
    <mergeCell ref="U1:AD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Parameters</vt:lpstr>
      <vt:lpstr>SVC &amp; SVO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UoA - N.IO</cp:lastModifiedBy>
  <dcterms:created xsi:type="dcterms:W3CDTF">2017-11-10T17:32:37Z</dcterms:created>
  <dcterms:modified xsi:type="dcterms:W3CDTF">2022-10-07T12:42:11Z</dcterms:modified>
</cp:coreProperties>
</file>