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K-S1_2018\"/>
    </mc:Choice>
  </mc:AlternateContent>
  <bookViews>
    <workbookView xWindow="0" yWindow="0" windowWidth="28800" windowHeight="1243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6" i="1"/>
  <c r="B5" i="1"/>
  <c r="B4" i="1"/>
  <c r="B7" i="1"/>
  <c r="B3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<sst xmlns="http://schemas.openxmlformats.org/spreadsheetml/2006/main" count="70" uniqueCount="54">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</sst>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" fontId="0" fillId="3" borderId="18" xfId="0" applyNumberFormat="1" applyFill="1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1" fontId="0" fillId="3" borderId="29" xfId="0" applyNumberFormat="1" applyFill="1" applyBorder="1" applyAlignment="1">
      <alignment horizontal="left" vertical="top"/>
    </xf>
    <xf numFmtId="1" fontId="0" fillId="3" borderId="6" xfId="0" applyNumberForma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tabSelected="1" workbookViewId="0">
      <selection activeCell="C6" sqref="C6"/>
    </sheetView>
  </sheetViews>
  <sheetFormatPr defaultColWidth="0" defaultRowHeight="15" zeroHeight="1" x14ac:dyDescent="0.25"/>
  <cols>
    <col min="1" max="1" width="41" style="9" customWidth="1"/>
    <col min="2" max="2" width="17.85546875" style="9" customWidth="1"/>
    <col min="3" max="3" width="72.42578125" style="9" customWidth="1"/>
    <col min="4" max="16384" width="9.140625" style="9" hidden="1"/>
  </cols>
  <sheetData>
    <row r="1" spans="1:3" x14ac:dyDescent="0.25">
      <c r="A1" s="19"/>
      <c r="B1" s="19"/>
      <c r="C1" s="8" t="s">
        <v>51</v>
      </c>
    </row>
    <row r="2" spans="1:3" ht="22.5" customHeight="1" x14ac:dyDescent="0.25">
      <c r="A2" s="8" t="s">
        <v>8</v>
      </c>
      <c r="B2" s="8"/>
      <c r="C2" s="10" t="s">
        <v>47</v>
      </c>
    </row>
    <row r="3" spans="1:3" ht="22.5" customHeight="1" x14ac:dyDescent="0.25">
      <c r="A3" s="8" t="s">
        <v>25</v>
      </c>
      <c r="B3" s="8"/>
      <c r="C3" s="10"/>
    </row>
    <row r="4" spans="1:3" ht="22.5" hidden="1" customHeight="1" x14ac:dyDescent="0.25">
      <c r="A4" s="8" t="s">
        <v>8</v>
      </c>
      <c r="B4" s="8"/>
      <c r="C4" s="11" t="str">
        <f>IF(C2="",TEXT(C3,),C2)</f>
        <v>Wind</v>
      </c>
    </row>
    <row r="5" spans="1:3" ht="22.5" customHeight="1" x14ac:dyDescent="0.25">
      <c r="A5" s="8" t="s">
        <v>0</v>
      </c>
      <c r="B5" s="8"/>
      <c r="C5" s="10" t="s">
        <v>7</v>
      </c>
    </row>
    <row r="6" spans="1:3" ht="22.5" customHeight="1" x14ac:dyDescent="0.25">
      <c r="A6" s="8" t="s">
        <v>26</v>
      </c>
      <c r="B6" s="8"/>
      <c r="C6" s="12">
        <v>2018</v>
      </c>
    </row>
    <row r="7" spans="1:3" ht="22.5" customHeight="1" x14ac:dyDescent="0.25">
      <c r="A7" s="8" t="s">
        <v>27</v>
      </c>
      <c r="B7" s="8"/>
      <c r="C7" s="13">
        <v>43101</v>
      </c>
    </row>
    <row r="8" spans="1:3" ht="22.5" customHeight="1" x14ac:dyDescent="0.25">
      <c r="A8" s="8" t="s">
        <v>28</v>
      </c>
      <c r="B8" s="8"/>
      <c r="C8" s="13">
        <v>43281</v>
      </c>
    </row>
    <row r="9" spans="1:3" ht="67.5" customHeight="1" x14ac:dyDescent="0.25">
      <c r="A9" s="8" t="s">
        <v>11</v>
      </c>
      <c r="B9" s="8"/>
      <c r="C9" s="55"/>
    </row>
    <row r="10" spans="1:3" x14ac:dyDescent="0.25"/>
    <row r="11" spans="1:3" ht="15.75" thickBot="1" x14ac:dyDescent="0.3"/>
    <row r="12" spans="1:3" ht="31.5" customHeight="1" thickBot="1" x14ac:dyDescent="0.3">
      <c r="A12" s="14" t="s">
        <v>53</v>
      </c>
      <c r="B12" s="15"/>
      <c r="C12" s="17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5"/>
      <c r="B13" s="16" t="s">
        <v>29</v>
      </c>
      <c r="C13" s="17" t="str">
        <f>CONCATENATE(IF($B$14="ΝΑΙ",COUNTIF('K01'!M:M,"ΣΦΑΛΜΑ"),0)," ΣΦΑΛΜΑΤΑ")</f>
        <v>0 ΣΦΑΛΜΑΤΑ</v>
      </c>
    </row>
    <row r="14" spans="1:3" ht="15.75" thickBot="1" x14ac:dyDescent="0.3">
      <c r="A14" s="14" t="s">
        <v>52</v>
      </c>
      <c r="B14" s="18" t="s">
        <v>30</v>
      </c>
      <c r="C14" s="17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N7"/>
  <sheetViews>
    <sheetView topLeftCell="A2" workbookViewId="0">
      <selection activeCell="G3" sqref="G3"/>
    </sheetView>
  </sheetViews>
  <sheetFormatPr defaultColWidth="0" defaultRowHeight="15" zeroHeight="1" x14ac:dyDescent="0.25"/>
  <cols>
    <col min="1" max="1" width="50" style="9" customWidth="1"/>
    <col min="2" max="5" width="23" style="9" hidden="1" customWidth="1"/>
    <col min="6" max="6" width="20.28515625" style="9" customWidth="1"/>
    <col min="7" max="7" width="16.5703125" style="9" customWidth="1"/>
    <col min="8" max="8" width="23.28515625" style="9" hidden="1" customWidth="1"/>
    <col min="9" max="9" width="22.5703125" style="9" customWidth="1"/>
    <col min="10" max="10" width="32.42578125" style="9" hidden="1" customWidth="1"/>
    <col min="11" max="11" width="19.85546875" style="9" customWidth="1"/>
    <col min="12" max="12" width="2.85546875" style="9" customWidth="1"/>
    <col min="13" max="13" width="13.5703125" style="9" customWidth="1"/>
    <col min="14" max="14" width="20.5703125" style="9" customWidth="1"/>
    <col min="15" max="16384" width="0.42578125" style="9" hidden="1"/>
  </cols>
  <sheetData>
    <row r="1" spans="1:14" ht="15.75" hidden="1" thickBot="1" x14ac:dyDescent="0.3">
      <c r="A1" t="s">
        <v>16</v>
      </c>
      <c r="B1" t="s">
        <v>17</v>
      </c>
      <c r="C1" s="40" t="s">
        <v>48</v>
      </c>
      <c r="D1" s="40" t="s">
        <v>49</v>
      </c>
      <c r="E1" s="40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60" customHeight="1" thickBot="1" x14ac:dyDescent="0.3">
      <c r="A2" s="2" t="s">
        <v>12</v>
      </c>
      <c r="B2" s="2" t="s">
        <v>8</v>
      </c>
      <c r="C2" s="3"/>
      <c r="D2" s="3"/>
      <c r="E2" s="3" t="s">
        <v>50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6" t="s">
        <v>11</v>
      </c>
      <c r="M2" s="27" t="s">
        <v>15</v>
      </c>
      <c r="N2" s="28" t="s">
        <v>33</v>
      </c>
    </row>
    <row r="3" spans="1:14" ht="66.75" customHeight="1" thickTop="1" x14ac:dyDescent="0.25">
      <c r="A3" s="7" t="s">
        <v>14</v>
      </c>
      <c r="B3" s="46" t="str">
        <f>ΓΕΝΙΚΑ!$C$4</f>
        <v>Wind</v>
      </c>
      <c r="C3" s="43">
        <f>IF(AND(F3&lt;&gt;"",M3=""),IF(ΓΕΝΙΚΑ!$B$14="ΝΑΙ",15300,""),"")</f>
        <v>15300</v>
      </c>
      <c r="D3" s="53" t="str">
        <f>IF(ΓΕΝΙΚΑ!$B$14="ΝΑΙ","ΠΑΝΕΛΛΑΔΙΚΑ","")</f>
        <v>ΠΑΝΕΛΛΑΔΙΚΑ</v>
      </c>
      <c r="E3" s="44" t="s">
        <v>24</v>
      </c>
      <c r="F3" s="23">
        <v>11818</v>
      </c>
      <c r="G3" s="29">
        <v>4</v>
      </c>
      <c r="H3" s="37"/>
      <c r="I3" s="32">
        <v>96.91</v>
      </c>
      <c r="J3" s="48">
        <f>IF(ISNUMBER(I3),ROUND(I3,2),"")</f>
        <v>96.91</v>
      </c>
      <c r="K3" s="52"/>
      <c r="M3" s="20" t="str">
        <f>IF(N3="","","ΣΦΑΛΜΑ")</f>
        <v/>
      </c>
      <c r="N3" s="35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1" t="str">
        <f>ΓΕΝΙΚΑ!$C$4</f>
        <v>Wind</v>
      </c>
      <c r="C4" s="45" t="str">
        <f>IF(AND(F4&lt;&gt;"",M4=""),IF(ΓΕΝΙΚΑ!$B$14="ΝΑΙ",15300,""),"")</f>
        <v/>
      </c>
      <c r="D4" s="54" t="str">
        <f>IF(ΓΕΝΙΚΑ!$B$14="ΝΑΙ","ΠΑΝΕΛΛΑΔΙΚΑ","")</f>
        <v>ΠΑΝΕΛΛΑΔΙΚΑ</v>
      </c>
      <c r="E4" s="42" t="s">
        <v>24</v>
      </c>
      <c r="F4" s="12"/>
      <c r="G4" s="30"/>
      <c r="H4" s="38" t="str">
        <f t="shared" ref="H4:H7" si="0">IF(ISNUMBER(G4),ROUND(G4,0),"")</f>
        <v/>
      </c>
      <c r="I4" s="33"/>
      <c r="J4" s="49" t="str">
        <f t="shared" ref="J4:J7" si="1">IF(ISNUMBER(I4),ROUND(I4,2),"")</f>
        <v/>
      </c>
      <c r="K4" s="50">
        <f>K$3</f>
        <v>0</v>
      </c>
      <c r="M4" s="21" t="str">
        <f t="shared" ref="M4:M7" si="2">IF(N4="","","ΣΦΑΛΜΑ")</f>
        <v/>
      </c>
      <c r="N4" s="35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1" t="str">
        <f>ΓΕΝΙΚΑ!$C$4</f>
        <v>Wind</v>
      </c>
      <c r="C5" s="45" t="str">
        <f>IF(AND(F5&lt;&gt;"",M5=""),IF(ΓΕΝΙΚΑ!$B$14="ΝΑΙ",15300,""),"")</f>
        <v/>
      </c>
      <c r="D5" s="54" t="str">
        <f>IF(ΓΕΝΙΚΑ!$B$14="ΝΑΙ","ΠΑΝΕΛΛΑΔΙΚΑ","")</f>
        <v>ΠΑΝΕΛΛΑΔΙΚΑ</v>
      </c>
      <c r="E5" s="42" t="s">
        <v>24</v>
      </c>
      <c r="F5" s="12"/>
      <c r="G5" s="30"/>
      <c r="H5" s="38" t="str">
        <f t="shared" si="0"/>
        <v/>
      </c>
      <c r="I5" s="33"/>
      <c r="J5" s="49" t="str">
        <f t="shared" si="1"/>
        <v/>
      </c>
      <c r="K5" s="50">
        <f t="shared" ref="K5:K7" si="4">K$3</f>
        <v>0</v>
      </c>
      <c r="M5" s="21" t="str">
        <f t="shared" si="2"/>
        <v/>
      </c>
      <c r="N5" s="35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1" t="str">
        <f>ΓΕΝΙΚΑ!$C$4</f>
        <v>Wind</v>
      </c>
      <c r="C6" s="45" t="str">
        <f>IF(AND(F6&lt;&gt;"",M6=""),IF(ΓΕΝΙΚΑ!$B$14="ΝΑΙ",15300,""),"")</f>
        <v/>
      </c>
      <c r="D6" s="54" t="str">
        <f>IF(ΓΕΝΙΚΑ!$B$14="ΝΑΙ","ΠΑΝΕΛΛΑΔΙΚΑ","")</f>
        <v>ΠΑΝΕΛΛΑΔΙΚΑ</v>
      </c>
      <c r="E6" s="42" t="s">
        <v>24</v>
      </c>
      <c r="F6" s="12"/>
      <c r="G6" s="30"/>
      <c r="H6" s="38" t="str">
        <f t="shared" si="0"/>
        <v/>
      </c>
      <c r="I6" s="33"/>
      <c r="J6" s="49" t="str">
        <f t="shared" si="1"/>
        <v/>
      </c>
      <c r="K6" s="50">
        <f t="shared" si="4"/>
        <v>0</v>
      </c>
      <c r="M6" s="21" t="str">
        <f t="shared" si="2"/>
        <v/>
      </c>
      <c r="N6" s="35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7" t="str">
        <f>ΓΕΝΙΚΑ!$C$4</f>
        <v>Wind</v>
      </c>
      <c r="C7" s="45" t="str">
        <f>IF(AND(F7&lt;&gt;"",M7=""),IF(ΓΕΝΙΚΑ!$B$14="ΝΑΙ",15300,""),"")</f>
        <v/>
      </c>
      <c r="D7" s="54" t="str">
        <f>IF(ΓΕΝΙΚΑ!$B$14="ΝΑΙ","ΠΑΝΕΛΛΑΔΙΚΑ","")</f>
        <v>ΠΑΝΕΛΛΑΔΙΚΑ</v>
      </c>
      <c r="E7" s="42" t="s">
        <v>24</v>
      </c>
      <c r="F7" s="24"/>
      <c r="G7" s="31"/>
      <c r="H7" s="39" t="str">
        <f t="shared" si="0"/>
        <v/>
      </c>
      <c r="I7" s="34"/>
      <c r="J7" s="6" t="str">
        <f t="shared" si="1"/>
        <v/>
      </c>
      <c r="K7" s="51">
        <f t="shared" si="4"/>
        <v>0</v>
      </c>
      <c r="M7" s="22" t="str">
        <f t="shared" si="2"/>
        <v/>
      </c>
      <c r="N7" s="36" t="str">
        <f t="shared" si="5"/>
        <v/>
      </c>
    </row>
  </sheetData>
  <sheetProtection algorithmName="SHA-512" hashValue="qHIN9CkSqENurDDEjnke4dbmISpOPm8FSOuDIyQQg5DQiDxRryiSsZfT64/2nzBP2eov4VfLdzek5CIS57wwkg==" saltValue="g6pUlacrPMRstX58hFDPTw==" spinCount="100000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3" sqref="C3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36</v>
      </c>
      <c r="D3" t="s">
        <v>30</v>
      </c>
    </row>
    <row r="4" spans="1:4" x14ac:dyDescent="0.25">
      <c r="A4" t="s">
        <v>1</v>
      </c>
      <c r="B4" t="s">
        <v>4</v>
      </c>
      <c r="C4" t="s">
        <v>37</v>
      </c>
      <c r="D4" t="s">
        <v>32</v>
      </c>
    </row>
    <row r="5" spans="1:4" x14ac:dyDescent="0.25">
      <c r="B5" t="s">
        <v>5</v>
      </c>
      <c r="C5" t="s">
        <v>38</v>
      </c>
    </row>
    <row r="6" spans="1:4" x14ac:dyDescent="0.25">
      <c r="B6" t="s">
        <v>6</v>
      </c>
      <c r="C6" t="s">
        <v>39</v>
      </c>
    </row>
    <row r="7" spans="1:4" x14ac:dyDescent="0.25">
      <c r="C7" t="s">
        <v>40</v>
      </c>
    </row>
    <row r="8" spans="1:4" x14ac:dyDescent="0.25">
      <c r="C8" t="s">
        <v>41</v>
      </c>
    </row>
    <row r="9" spans="1:4" x14ac:dyDescent="0.25">
      <c r="C9" t="s">
        <v>42</v>
      </c>
    </row>
    <row r="10" spans="1:4" x14ac:dyDescent="0.25">
      <c r="C10" t="s">
        <v>43</v>
      </c>
    </row>
    <row r="11" spans="1:4" x14ac:dyDescent="0.25">
      <c r="C11" t="s">
        <v>44</v>
      </c>
    </row>
    <row r="12" spans="1:4" x14ac:dyDescent="0.25">
      <c r="C12" t="s">
        <v>45</v>
      </c>
    </row>
    <row r="13" spans="1:4" x14ac:dyDescent="0.25">
      <c r="C13" t="s">
        <v>10</v>
      </c>
    </row>
    <row r="14" spans="1:4" x14ac:dyDescent="0.25">
      <c r="C14" t="s">
        <v>46</v>
      </c>
    </row>
    <row r="15" spans="1:4" x14ac:dyDescent="0.25">
      <c r="C1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cp:lastPrinted>2017-01-09T08:29:13Z</cp:lastPrinted>
  <dcterms:created xsi:type="dcterms:W3CDTF">2015-03-10T09:10:24Z</dcterms:created>
  <dcterms:modified xsi:type="dcterms:W3CDTF">2018-09-18T07:39:50Z</dcterms:modified>
</cp:coreProperties>
</file>