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kronos1\data$\Common\Tech\ITM\Reports\EETT\Δείκτες ποιότητας\2021A\"/>
    </mc:Choice>
  </mc:AlternateContent>
  <xr:revisionPtr revIDLastSave="0" documentId="13_ncr:1_{D501571B-0CFF-45B5-9D45-A50B8A5AB76D}" xr6:coauthVersionLast="45" xr6:coauthVersionMax="45" xr10:uidLastSave="{00000000-0000-0000-0000-000000000000}"/>
  <workbookProtection workbookAlgorithmName="SHA-512" workbookHashValue="MV2i6vKtpHVVAi24Jc3UoFqEI6UE2+GoozoKjh3YbgXzsuNRpPjiLcQTJd8GXeG/S7jYH+4kfTT3Rfrpa+KvIQ==" workbookSaltValue="cM++9dJ+OZcZ/NWAuOWZHQ==" workbookSpinCount="100000" lockStructure="1"/>
  <bookViews>
    <workbookView xWindow="39075" yWindow="0" windowWidth="15825" windowHeight="15465" activeTab="1" xr2:uid="{00000000-000D-0000-FFFF-FFFF00000000}"/>
  </bookViews>
  <sheets>
    <sheet name="ΓΕΝΙΚΑ" sheetId="3" r:id="rId1"/>
    <sheet name="K01" sheetId="1" r:id="rId2"/>
    <sheet name="Lists" sheetId="2" state="hidden" r:id="rId3"/>
  </sheets>
  <definedNames>
    <definedName name="Operators">Lists!$C$4:$C$20</definedName>
    <definedName name="Semester">Lists!$A$3:$A$4</definedName>
    <definedName name="YesNo">Lists!$D$3:$D$4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H4" i="1"/>
  <c r="H5" i="1"/>
  <c r="H6" i="1"/>
  <c r="H7" i="1"/>
  <c r="H3" i="1"/>
  <c r="J3" i="1"/>
  <c r="C3" i="1"/>
  <c r="N7" i="1" l="1"/>
  <c r="N6" i="1"/>
  <c r="N5" i="1"/>
  <c r="N4" i="1"/>
  <c r="N3" i="1"/>
  <c r="D7" i="1" l="1"/>
  <c r="D6" i="1"/>
  <c r="D5" i="1"/>
  <c r="D4" i="1"/>
  <c r="D3" i="1"/>
  <c r="C7" i="1"/>
  <c r="C6" i="1"/>
  <c r="C5" i="1"/>
  <c r="C4" i="1"/>
  <c r="M4" i="1" l="1"/>
  <c r="M3" i="1"/>
  <c r="M5" i="1"/>
  <c r="M7" i="1"/>
  <c r="M6" i="1"/>
  <c r="C14" i="3" l="1"/>
  <c r="C13" i="3"/>
  <c r="C4" i="3"/>
  <c r="B7" i="1" l="1"/>
  <c r="B3" i="1"/>
  <c r="B6" i="1"/>
  <c r="B5" i="1"/>
  <c r="B4" i="1"/>
  <c r="C12" i="3"/>
  <c r="K7" i="1" l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<sst xmlns="http://schemas.openxmlformats.org/spreadsheetml/2006/main" count="69" uniqueCount="53">
  <si>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</si>
  <si>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</si>
  <si>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</si>
  <si>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</si>
  <si>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</si>
  <si>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</si>
  <si>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</si>
  <si>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</si>
  <si>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</si>
  <si>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</si>
  <si>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</si>
  <si>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</si>
  <si>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</si>
  <si>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</si>
  <si>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</si>
  <si>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</si>
  <si>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</si>
  <si>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</si>
  <si>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</si>
  <si>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</si>
  <si>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</si>
  <si>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</si>
  <si>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</si>
  <si>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</si>
  <si>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</si>
  <si>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</si>
  <si>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</si>
  <si>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</si>
  <si>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</si>
  <si>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</si>
  <si>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</si>
  <si>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</si>
  <si>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</si>
  <si>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</si>
  <si>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</si>
  <si>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</si>
  <si>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</si>
  <si>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</si>
  <si>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</si>
  <si>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</si>
  <si>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</si>
  <si>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</si>
  <si>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CALL CENTER HELLAS</t>
  </si>
  <si>
    <t>COSMOTE</t>
  </si>
  <si>
    <t>DATA SMS</t>
  </si>
  <si>
    <t>FORTHNET</t>
  </si>
  <si>
    <t>MEDIATEL</t>
  </si>
  <si>
    <t>NEWSPHONE</t>
  </si>
  <si>
    <t>VODAFONE</t>
  </si>
  <si>
    <t>WIND</t>
  </si>
  <si>
    <t/>
  </si>
  <si>
    <t>ΑΚΕΠ</t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</si>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</sst>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4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0" borderId="6" xfId="0" applyBorder="1"/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4" fontId="0" fillId="3" borderId="28" xfId="0" applyNumberFormat="1" applyFill="1" applyBorder="1" applyAlignment="1">
      <alignment horizontal="left" vertical="top"/>
    </xf>
    <xf numFmtId="4" fontId="0" fillId="4" borderId="0" xfId="0" applyNumberFormat="1" applyFill="1"/>
    <xf numFmtId="0" fontId="0" fillId="0" borderId="17" xfId="0" quotePrefix="1" applyBorder="1" applyAlignment="1" applyProtection="1">
      <alignment horizontal="left" vertical="top" wrapText="1"/>
      <protection locked="0"/>
    </xf>
    <xf numFmtId="0" fontId="7" fillId="5" borderId="0" xfId="0" applyFont="1" applyFill="1" applyProtection="1">
      <protection locked="0"/>
    </xf>
    <xf numFmtId="0" fontId="0" fillId="5" borderId="0" xfId="0" applyFill="1" applyProtection="1">
      <protection locked="0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15"/>
  <sheetViews>
    <sheetView workbookViewId="0">
      <selection activeCell="C9" sqref="C9"/>
    </sheetView>
  </sheetViews>
  <sheetFormatPr defaultColWidth="0" defaultRowHeight="15" zeroHeight="1" x14ac:dyDescent="0.25"/>
  <cols>
    <col min="1" max="1" width="41" style="43" customWidth="1"/>
    <col min="2" max="2" width="17.85546875" style="43" customWidth="1"/>
    <col min="3" max="3" width="30" style="43" bestFit="1" customWidth="1"/>
    <col min="4" max="16384" width="9.140625" style="43" hidden="1"/>
  </cols>
  <sheetData>
    <row r="1" spans="1:3" x14ac:dyDescent="0.25">
      <c r="A1" s="41"/>
      <c r="B1" s="41"/>
      <c r="C1" s="42" t="s">
        <v>40</v>
      </c>
    </row>
    <row r="2" spans="1:3" ht="22.5" customHeight="1" x14ac:dyDescent="0.25">
      <c r="A2" s="42" t="s">
        <v>8</v>
      </c>
      <c r="B2" s="42"/>
      <c r="C2" s="8" t="s">
        <v>46</v>
      </c>
    </row>
    <row r="3" spans="1:3" ht="22.5" customHeight="1" x14ac:dyDescent="0.25">
      <c r="A3" s="42" t="s">
        <v>25</v>
      </c>
      <c r="B3" s="42"/>
      <c r="C3" s="8"/>
    </row>
    <row r="4" spans="1:3" ht="22.5" hidden="1" customHeight="1" x14ac:dyDescent="0.25">
      <c r="A4" s="42" t="s">
        <v>8</v>
      </c>
      <c r="B4" s="42"/>
      <c r="C4" s="8" t="str">
        <f>IF(C2="",TEXT(C3,),C2)</f>
        <v>MEDIATEL</v>
      </c>
    </row>
    <row r="5" spans="1:3" ht="22.5" customHeight="1" x14ac:dyDescent="0.25">
      <c r="A5" s="42" t="s">
        <v>0</v>
      </c>
      <c r="B5" s="42"/>
      <c r="C5" s="8" t="s">
        <v>7</v>
      </c>
    </row>
    <row r="6" spans="1:3" ht="22.5" customHeight="1" x14ac:dyDescent="0.25">
      <c r="A6" s="42" t="s">
        <v>26</v>
      </c>
      <c r="B6" s="42"/>
      <c r="C6" s="9">
        <v>2021</v>
      </c>
    </row>
    <row r="7" spans="1:3" ht="22.5" customHeight="1" x14ac:dyDescent="0.25">
      <c r="A7" s="42" t="s">
        <v>27</v>
      </c>
      <c r="B7" s="42"/>
      <c r="C7" s="10">
        <v>44197</v>
      </c>
    </row>
    <row r="8" spans="1:3" ht="22.5" customHeight="1" x14ac:dyDescent="0.25">
      <c r="A8" s="42" t="s">
        <v>28</v>
      </c>
      <c r="B8" s="42"/>
      <c r="C8" s="10">
        <v>44377</v>
      </c>
    </row>
    <row r="9" spans="1:3" ht="67.5" customHeight="1" x14ac:dyDescent="0.25">
      <c r="A9" s="42" t="s">
        <v>11</v>
      </c>
      <c r="B9" s="42"/>
      <c r="C9" s="40"/>
    </row>
    <row r="10" spans="1:3" x14ac:dyDescent="0.25"/>
    <row r="11" spans="1:3" ht="15.75" thickBot="1" x14ac:dyDescent="0.3"/>
    <row r="12" spans="1:3" ht="31.5" customHeight="1" thickBot="1" x14ac:dyDescent="0.3">
      <c r="A12" s="44" t="s">
        <v>29</v>
      </c>
      <c r="B12" s="45"/>
      <c r="C12" s="46" t="str">
        <f>IF(OR(C5="",C4="",C6="",C7="",C8=""),"ΥΠΑΡΧΟΥΝ ΛΑΘΗ","ΤΑ ΣΤΟΙΧΕΙΑ ΕΊΝΑΙ ΟΡΘΑ")</f>
        <v>ΤΑ ΣΤΟΙΧΕΙΑ ΕΊΝΑΙ ΟΡΘΑ</v>
      </c>
    </row>
    <row r="13" spans="1:3" ht="31.5" customHeight="1" thickBot="1" x14ac:dyDescent="0.3">
      <c r="A13" s="47"/>
      <c r="B13" s="48" t="s">
        <v>30</v>
      </c>
      <c r="C13" s="49" t="str">
        <f>CONCATENATE(IF($B$14="ΝΑΙ",COUNTIF('K01'!M:M,"ΣΦΑΛΜΑ"),0)," ΣΦΑΛΜΑΤΑ")</f>
        <v>0 ΣΦΑΛΜΑΤΑ</v>
      </c>
    </row>
    <row r="14" spans="1:3" ht="15.75" thickBot="1" x14ac:dyDescent="0.3">
      <c r="A14" s="44" t="s">
        <v>41</v>
      </c>
      <c r="B14" s="11" t="s">
        <v>31</v>
      </c>
      <c r="C14" s="49" t="str">
        <f>IF(B14="ΟΧΙ","",IF(COUNTIF('K01'!M:M,"ΣΦΑΛΜΑ")=0,"ΤΑ ΣΤΟΙΧΕΙΑ ΕΙΝΑΙ ΟΡΘΑ","ΥΠΑΡΧΟΥΝ ΛΑΘΗ"))</f>
        <v>ΤΑ ΣΤΟΙΧΕΙΑ ΕΙΝΑΙ ΟΡΘΑ</v>
      </c>
    </row>
    <row r="15" spans="1:3" x14ac:dyDescent="0.25">
      <c r="A15" s="53" t="s">
        <v>52</v>
      </c>
      <c r="B15" s="54"/>
      <c r="C15" s="54"/>
    </row>
  </sheetData>
  <sheetProtection algorithmName="SHA-512" hashValue="J/oYHzqKwvvoWMnY/vyGdgqTCgJNuvKq5/Woj5Ly2mgxu8nu0Ai/tDyeGdyFdjdWGY8DUUKxalvObVWvYqFNPQ==" saltValue="iuLIgDNTrtKVwtO1t1P2fw==" spinCount="100000" sheet="1" objects="1" scenarios="1"/>
  <sortState xmlns:xlrd2="http://schemas.microsoft.com/office/spreadsheetml/2017/richdata2" ref="C2">
    <sortCondition ref="C2"/>
  </sortState>
  <conditionalFormatting sqref="C12">
    <cfRule type="cellIs" dxfId="6" priority="15" operator="equal">
      <formula>"ΤΑ ΣΤΟΙΧΕΙΑ ΕΊΝΑΙ ΟΡΘΑ"</formula>
    </cfRule>
    <cfRule type="cellIs" dxfId="5" priority="16" operator="equal">
      <formula>"ΥΠΑΡΧΟΥΝ ΛΑΘΗ"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3">
    <dataValidation type="list" allowBlank="1" showInputMessage="1" showErrorMessage="1" sqref="B14" xr:uid="{00000000-0002-0000-0000-000000000000}">
      <formula1>YesNo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Semester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Lists!$C$3:$C$16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N7"/>
  <sheetViews>
    <sheetView tabSelected="1" topLeftCell="A2" workbookViewId="0">
      <selection activeCell="F3" sqref="F3"/>
    </sheetView>
  </sheetViews>
  <sheetFormatPr defaultColWidth="0" defaultRowHeight="15" zeroHeight="1" x14ac:dyDescent="0.25"/>
  <cols>
    <col min="1" max="1" width="50" style="7" customWidth="1"/>
    <col min="2" max="2" width="23" style="7" hidden="1" customWidth="1"/>
    <col min="3" max="3" width="24.5703125" style="7" hidden="1" customWidth="1"/>
    <col min="4" max="5" width="23" style="7" hidden="1" customWidth="1"/>
    <col min="6" max="6" width="31.140625" style="7" customWidth="1"/>
    <col min="7" max="7" width="23.28515625" style="7" bestFit="1" customWidth="1"/>
    <col min="8" max="8" width="23.28515625" style="7" hidden="1" customWidth="1"/>
    <col min="9" max="9" width="31" style="7" customWidth="1"/>
    <col min="10" max="10" width="32.42578125" style="51" hidden="1" customWidth="1"/>
    <col min="11" max="11" width="45" style="7" customWidth="1"/>
    <col min="12" max="12" width="2.85546875" style="7" customWidth="1"/>
    <col min="13" max="13" width="17" style="7" customWidth="1"/>
    <col min="14" max="14" width="64.140625" style="7" customWidth="1"/>
    <col min="15" max="16384" width="0.42578125" style="7" hidden="1"/>
  </cols>
  <sheetData>
    <row r="1" spans="1:14" ht="15.75" hidden="1" thickBot="1" x14ac:dyDescent="0.3">
      <c r="A1" t="s">
        <v>16</v>
      </c>
      <c r="B1" t="s">
        <v>17</v>
      </c>
      <c r="C1" s="28" t="s">
        <v>37</v>
      </c>
      <c r="D1" s="28" t="s">
        <v>38</v>
      </c>
      <c r="E1" s="28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39</v>
      </c>
      <c r="F2" s="3" t="s">
        <v>13</v>
      </c>
      <c r="G2" s="3" t="s">
        <v>36</v>
      </c>
      <c r="H2" s="3" t="s">
        <v>36</v>
      </c>
      <c r="I2" s="3" t="s">
        <v>35</v>
      </c>
      <c r="J2" s="3" t="s">
        <v>35</v>
      </c>
      <c r="K2" s="17" t="s">
        <v>11</v>
      </c>
      <c r="M2" s="18" t="s">
        <v>15</v>
      </c>
      <c r="N2" s="19" t="s">
        <v>34</v>
      </c>
    </row>
    <row r="3" spans="1:14" ht="61.5" customHeight="1" thickTop="1" x14ac:dyDescent="0.25">
      <c r="A3" s="6" t="s">
        <v>14</v>
      </c>
      <c r="B3" s="34" t="str">
        <f>ΓΕΝΙΚΑ!$C$4</f>
        <v>MEDIATEL</v>
      </c>
      <c r="C3" s="31">
        <f>IF(ΓΕΝΙΚΑ!$B$14="ΝΑΙ",15300,"")</f>
        <v>15300</v>
      </c>
      <c r="D3" s="38" t="str">
        <f>IF(ΓΕΝΙΚΑ!$B$14="ΝΑΙ","ΠΑΝΕΛΛΑΔΙΚΑ","")</f>
        <v>ΠΑΝΕΛΛΑΔΙΚΑ</v>
      </c>
      <c r="E3" s="32" t="s">
        <v>24</v>
      </c>
      <c r="F3" s="15">
        <v>11850</v>
      </c>
      <c r="G3" s="20">
        <v>10</v>
      </c>
      <c r="H3" s="50">
        <f>IF(ISNUMBER(G3),ROUND(G3,2),"N/A")</f>
        <v>10</v>
      </c>
      <c r="I3" s="23">
        <v>86.49</v>
      </c>
      <c r="J3" s="50">
        <f>IF(ISNUMBER(I3),ROUND(I3,2),"N/A")</f>
        <v>86.49</v>
      </c>
      <c r="K3" s="52" t="s">
        <v>50</v>
      </c>
      <c r="M3" s="12" t="str">
        <f>IF(N3="","","ΣΦΑΛΜΑ")</f>
        <v/>
      </c>
      <c r="N3" s="26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29" t="str">
        <f>ΓΕΝΙΚΑ!$C$4</f>
        <v>MEDIATEL</v>
      </c>
      <c r="C4" s="33">
        <f>IF(ΓΕΝΙΚΑ!$B$14="ΝΑΙ",15300,"")</f>
        <v>15300</v>
      </c>
      <c r="D4" s="39" t="str">
        <f>IF(ΓΕΝΙΚΑ!$B$14="ΝΑΙ","ΠΑΝΕΛΛΑΔΙΚΑ","")</f>
        <v>ΠΑΝΕΛΛΑΔΙΚΑ</v>
      </c>
      <c r="E4" s="30" t="s">
        <v>24</v>
      </c>
      <c r="F4" s="9"/>
      <c r="G4" s="21"/>
      <c r="H4" s="50" t="str">
        <f t="shared" ref="H4:H7" si="0">IF(ISNUMBER(G4),ROUND(G4,2),"N/A")</f>
        <v>N/A</v>
      </c>
      <c r="I4" s="24"/>
      <c r="J4" s="50" t="str">
        <f t="shared" ref="J4:J7" si="1">IF(ISNUMBER(I4),ROUND(I4,2),"N/A")</f>
        <v>N/A</v>
      </c>
      <c r="K4" s="36" t="str">
        <f>K$3</f>
        <v/>
      </c>
      <c r="M4" s="13" t="str">
        <f t="shared" ref="M4:M7" si="2">IF(N4="","","ΣΦΑΛΜΑ")</f>
        <v/>
      </c>
      <c r="N4" s="26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29" t="str">
        <f>ΓΕΝΙΚΑ!$C$4</f>
        <v>MEDIATEL</v>
      </c>
      <c r="C5" s="33">
        <f>IF(ΓΕΝΙΚΑ!$B$14="ΝΑΙ",15300,"")</f>
        <v>15300</v>
      </c>
      <c r="D5" s="39" t="str">
        <f>IF(ΓΕΝΙΚΑ!$B$14="ΝΑΙ","ΠΑΝΕΛΛΑΔΙΚΑ","")</f>
        <v>ΠΑΝΕΛΛΑΔΙΚΑ</v>
      </c>
      <c r="E5" s="30" t="s">
        <v>24</v>
      </c>
      <c r="F5" s="9"/>
      <c r="G5" s="21"/>
      <c r="H5" s="50" t="str">
        <f t="shared" si="0"/>
        <v>N/A</v>
      </c>
      <c r="I5" s="24"/>
      <c r="J5" s="50" t="str">
        <f t="shared" si="1"/>
        <v>N/A</v>
      </c>
      <c r="K5" s="36" t="str">
        <f t="shared" ref="K5:K7" si="4">K$3</f>
        <v/>
      </c>
      <c r="M5" s="13" t="str">
        <f t="shared" si="2"/>
        <v/>
      </c>
      <c r="N5" s="26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29" t="str">
        <f>ΓΕΝΙΚΑ!$C$4</f>
        <v>MEDIATEL</v>
      </c>
      <c r="C6" s="33">
        <f>IF(ΓΕΝΙΚΑ!$B$14="ΝΑΙ",15300,"")</f>
        <v>15300</v>
      </c>
      <c r="D6" s="39" t="str">
        <f>IF(ΓΕΝΙΚΑ!$B$14="ΝΑΙ","ΠΑΝΕΛΛΑΔΙΚΑ","")</f>
        <v>ΠΑΝΕΛΛΑΔΙΚΑ</v>
      </c>
      <c r="E6" s="30" t="s">
        <v>24</v>
      </c>
      <c r="F6" s="9"/>
      <c r="G6" s="21"/>
      <c r="H6" s="50" t="str">
        <f t="shared" si="0"/>
        <v>N/A</v>
      </c>
      <c r="I6" s="24"/>
      <c r="J6" s="50" t="str">
        <f t="shared" si="1"/>
        <v>N/A</v>
      </c>
      <c r="K6" s="36" t="str">
        <f t="shared" si="4"/>
        <v/>
      </c>
      <c r="M6" s="13" t="str">
        <f t="shared" si="2"/>
        <v/>
      </c>
      <c r="N6" s="26" t="str">
        <f t="shared" si="5"/>
        <v/>
      </c>
    </row>
    <row r="7" spans="1:14" ht="61.5" customHeight="1" thickBot="1" x14ac:dyDescent="0.3">
      <c r="A7" s="5" t="str">
        <f t="shared" si="3"/>
        <v>K01</v>
      </c>
      <c r="B7" s="35" t="str">
        <f>ΓΕΝΙΚΑ!$C$4</f>
        <v>MEDIATEL</v>
      </c>
      <c r="C7" s="33">
        <f>IF(ΓΕΝΙΚΑ!$B$14="ΝΑΙ",15300,"")</f>
        <v>15300</v>
      </c>
      <c r="D7" s="39" t="str">
        <f>IF(ΓΕΝΙΚΑ!$B$14="ΝΑΙ","ΠΑΝΕΛΛΑΔΙΚΑ","")</f>
        <v>ΠΑΝΕΛΛΑΔΙΚΑ</v>
      </c>
      <c r="E7" s="30" t="s">
        <v>24</v>
      </c>
      <c r="F7" s="16"/>
      <c r="G7" s="22"/>
      <c r="H7" s="50" t="str">
        <f t="shared" si="0"/>
        <v>N/A</v>
      </c>
      <c r="I7" s="25"/>
      <c r="J7" s="50" t="str">
        <f t="shared" si="1"/>
        <v>N/A</v>
      </c>
      <c r="K7" s="37" t="str">
        <f t="shared" si="4"/>
        <v/>
      </c>
      <c r="M7" s="14" t="str">
        <f t="shared" si="2"/>
        <v/>
      </c>
      <c r="N7" s="27" t="str">
        <f t="shared" si="5"/>
        <v/>
      </c>
    </row>
  </sheetData>
  <sheetProtection algorithmName="SHA-512" hashValue="qrA3H0FtgXBXbS2qZfKSKAbKvPyjyN9ak0Xf0/HjM5THxBwCsMxaRi/mQCGThVYypWf9moW1agKBJuQQ4Lq+8g==" saltValue="Rr55C0qSCotidWxVzWsIEg==" spinCount="100000" sheet="1" objects="1" scenario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1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12"/>
  <sheetViews>
    <sheetView workbookViewId="0">
      <selection activeCell="J11" sqref="J11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32</v>
      </c>
    </row>
    <row r="3" spans="1:4" x14ac:dyDescent="0.25">
      <c r="A3" t="s">
        <v>7</v>
      </c>
      <c r="B3" t="s">
        <v>3</v>
      </c>
      <c r="C3" t="s">
        <v>51</v>
      </c>
      <c r="D3" t="s">
        <v>31</v>
      </c>
    </row>
    <row r="4" spans="1:4" x14ac:dyDescent="0.25">
      <c r="A4" t="s">
        <v>1</v>
      </c>
      <c r="B4" t="s">
        <v>4</v>
      </c>
      <c r="C4" t="s">
        <v>42</v>
      </c>
      <c r="D4" t="s">
        <v>33</v>
      </c>
    </row>
    <row r="5" spans="1:4" x14ac:dyDescent="0.25">
      <c r="B5" t="s">
        <v>5</v>
      </c>
      <c r="C5" t="s">
        <v>43</v>
      </c>
    </row>
    <row r="6" spans="1:4" x14ac:dyDescent="0.25">
      <c r="B6" t="s">
        <v>6</v>
      </c>
      <c r="C6" t="s">
        <v>44</v>
      </c>
    </row>
    <row r="7" spans="1:4" x14ac:dyDescent="0.25">
      <c r="C7" t="s">
        <v>45</v>
      </c>
    </row>
    <row r="8" spans="1:4" x14ac:dyDescent="0.25">
      <c r="C8" t="s">
        <v>46</v>
      </c>
    </row>
    <row r="9" spans="1:4" x14ac:dyDescent="0.25">
      <c r="C9" t="s">
        <v>47</v>
      </c>
    </row>
    <row r="10" spans="1:4" x14ac:dyDescent="0.25">
      <c r="C10" t="s">
        <v>10</v>
      </c>
    </row>
    <row r="11" spans="1:4" x14ac:dyDescent="0.25">
      <c r="C11" t="s">
        <v>48</v>
      </c>
    </row>
    <row r="12" spans="1:4" x14ac:dyDescent="0.25">
      <c r="C1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Costas Dedes</cp:lastModifiedBy>
  <dcterms:created xsi:type="dcterms:W3CDTF">2015-03-10T09:10:24Z</dcterms:created>
  <dcterms:modified xsi:type="dcterms:W3CDTF">2021-07-12T06:38:58Z</dcterms:modified>
</cp:coreProperties>
</file>